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10" windowHeight="10545" tabRatio="678" activeTab="0"/>
  </bookViews>
  <sheets>
    <sheet name="ป.1-3" sheetId="1" r:id="rId1"/>
    <sheet name="sex" sheetId="2" r:id="rId2"/>
    <sheet name="age" sheetId="3" r:id="rId3"/>
    <sheet name="1" sheetId="4" r:id="rId4"/>
    <sheet name="3" sheetId="5" r:id="rId5"/>
    <sheet name="4" sheetId="6" r:id="rId6"/>
    <sheet name="5" sheetId="7" r:id="rId7"/>
    <sheet name="6" sheetId="8" r:id="rId8"/>
    <sheet name="เฉลี่ย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<sst xmlns="http://schemas.openxmlformats.org/spreadsheetml/2006/main" count="78" uniqueCount="43">
  <si>
    <t>อายุ</t>
  </si>
  <si>
    <t>ชาย</t>
  </si>
  <si>
    <t>หญิง</t>
  </si>
  <si>
    <t>ระดับการประเมิน</t>
  </si>
  <si>
    <t>เพศชาย</t>
  </si>
  <si>
    <t>เพศหญิง</t>
  </si>
  <si>
    <t>ลำดับที่</t>
  </si>
  <si>
    <t>ชื่อ - นามสกุล</t>
  </si>
  <si>
    <t>ค่าดัชนีมวลกาย (BMI)</t>
  </si>
  <si>
    <t>น้ำหนัก (kg)</t>
  </si>
  <si>
    <t>ส่วนสูง(cm)</t>
  </si>
  <si>
    <t>งอตัวข้างหน้า (ซม.)</t>
  </si>
  <si>
    <t>อายุ (ปี)</t>
  </si>
  <si>
    <t>ลุก - นั่ง 30 วินาที (ครั้ง)</t>
  </si>
  <si>
    <t>วิ่งเก็บของ (วินาที)</t>
  </si>
  <si>
    <t>วิ่ง 50 เมตร(วินาที)</t>
  </si>
  <si>
    <t>รายการที่ 1</t>
  </si>
  <si>
    <t>รายการที่ 2</t>
  </si>
  <si>
    <t>รายการที่ 3</t>
  </si>
  <si>
    <t>รายการที่ 4</t>
  </si>
  <si>
    <t>รายการที่ 5</t>
  </si>
  <si>
    <t>งอตัว</t>
  </si>
  <si>
    <t>วิ่งเก็บของ</t>
  </si>
  <si>
    <t>ยืนกระโดด</t>
  </si>
  <si>
    <t>เพศ</t>
  </si>
  <si>
    <t>ค่าวัด</t>
  </si>
  <si>
    <t>ยืนกระโดดไกล(ซม.)</t>
  </si>
  <si>
    <t>งอตัวข้างหน้า</t>
  </si>
  <si>
    <t>ยืนกระโดดไกล</t>
  </si>
  <si>
    <t>ลุกนั่ง 30 วินาที (ป.1 - ม.3)</t>
  </si>
  <si>
    <t>วิ่ง  50  เมตร</t>
  </si>
  <si>
    <t>ลุกนั่ง 30 วินาที</t>
  </si>
  <si>
    <t>วิ่ง 50  เมตร</t>
  </si>
  <si>
    <t>วิ่ง 50 เมตร</t>
  </si>
  <si>
    <t>สรุปรายบุคคล</t>
  </si>
  <si>
    <t>ห้อง</t>
  </si>
  <si>
    <t>ปีการศึกษา</t>
  </si>
  <si>
    <t>โรงเรียน</t>
  </si>
  <si>
    <t xml:space="preserve">รายงานผลการประเมินสมรรถภาพทางร่างกายของนักเรียนชั้นประถมศึกษาปีที่ </t>
  </si>
  <si>
    <t>ที่</t>
  </si>
  <si>
    <t>เฉลี่ย</t>
  </si>
  <si>
    <t>สรุปผลการประเมินแต่ละรายการ</t>
  </si>
  <si>
    <t>ผลการประเมินทั้งหมด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</si>
</sst>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9">
    <font>
      <sz val="16"/>
      <name val="Angsana New"/>
      <family val="0"/>
    </font>
    <font>
      <sz val="8"/>
      <name val="Angsana New"/>
      <family val="0"/>
    </font>
    <font>
      <b/>
      <sz val="16"/>
      <name val="Angsana New"/>
      <family val="1"/>
    </font>
    <font>
      <b/>
      <sz val="14"/>
      <name val="Angsana New"/>
      <family val="1"/>
    </font>
    <font>
      <sz val="16"/>
      <color indexed="8"/>
      <name val="Angsana New"/>
      <family val="1"/>
    </font>
    <font>
      <b/>
      <sz val="18"/>
      <color indexed="10"/>
      <name val="Angsana New"/>
      <family val="1"/>
    </font>
    <font>
      <b/>
      <sz val="18"/>
      <name val="Angsana New"/>
      <family val="1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/>
    </xf>
    <xf numFmtId="0" fontId="7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5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1;&#3619;&#3632;&#3648;&#3617;&#3636;&#3609;&#3626;&#3617;&#3619;&#3619;&#3606;&#3616;&#3634;&#3614;&#3619;&#3632;&#3604;&#3633;&#3610;%20&#3629;&#3609;&#3640;&#3610;&#3634;&#36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อ. 1 - 2"/>
      <sheetName val="sex"/>
      <sheetName val="age"/>
      <sheetName val="1"/>
      <sheetName val="2"/>
      <sheetName val="3"/>
      <sheetName val="4"/>
      <sheetName val="เฉลี่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="75" zoomScaleNormal="75" workbookViewId="0" topLeftCell="A19">
      <selection activeCell="J40" sqref="J40"/>
    </sheetView>
  </sheetViews>
  <sheetFormatPr defaultColWidth="9.140625" defaultRowHeight="23.25"/>
  <cols>
    <col min="1" max="1" width="7.8515625" style="0" customWidth="1"/>
    <col min="2" max="2" width="28.28125" style="0" customWidth="1"/>
    <col min="3" max="3" width="8.8515625" style="0" customWidth="1"/>
    <col min="4" max="4" width="10.00390625" style="1" customWidth="1"/>
    <col min="5" max="5" width="7.8515625" style="0" customWidth="1"/>
    <col min="6" max="6" width="7.57421875" style="0" customWidth="1"/>
    <col min="7" max="7" width="13.28125" style="1" customWidth="1"/>
    <col min="8" max="8" width="11.140625" style="0" customWidth="1"/>
    <col min="9" max="9" width="13.28125" style="0" customWidth="1"/>
    <col min="10" max="10" width="11.7109375" style="0" customWidth="1"/>
    <col min="11" max="11" width="14.140625" style="0" customWidth="1"/>
    <col min="12" max="12" width="11.7109375" style="0" customWidth="1"/>
    <col min="13" max="13" width="12.7109375" style="0" customWidth="1"/>
    <col min="14" max="14" width="11.7109375" style="0" customWidth="1"/>
    <col min="15" max="15" width="12.7109375" style="0" customWidth="1"/>
    <col min="16" max="16" width="11.7109375" style="0" customWidth="1"/>
    <col min="17" max="17" width="12.7109375" style="0" customWidth="1"/>
    <col min="18" max="18" width="11.7109375" style="0" customWidth="1"/>
    <col min="19" max="19" width="14.140625" style="0" customWidth="1"/>
    <col min="22" max="22" width="0" style="0" hidden="1" customWidth="1"/>
  </cols>
  <sheetData>
    <row r="1" spans="1:17" ht="38.25" customHeight="1">
      <c r="A1" s="20" t="s">
        <v>38</v>
      </c>
      <c r="B1" s="20"/>
      <c r="C1" s="20"/>
      <c r="D1" s="20"/>
      <c r="E1" s="20"/>
      <c r="F1" s="20"/>
      <c r="G1" s="13"/>
      <c r="H1" s="14" t="s">
        <v>35</v>
      </c>
      <c r="I1" s="13"/>
      <c r="J1" s="12" t="s">
        <v>36</v>
      </c>
      <c r="K1" s="15"/>
      <c r="L1" s="16"/>
      <c r="M1" s="16"/>
      <c r="N1" s="17" t="s">
        <v>37</v>
      </c>
      <c r="O1" s="21"/>
      <c r="P1" s="21"/>
      <c r="Q1" s="21"/>
    </row>
    <row r="2" spans="1:19" ht="23.25">
      <c r="A2" s="24" t="s">
        <v>6</v>
      </c>
      <c r="B2" s="24" t="s">
        <v>7</v>
      </c>
      <c r="C2" s="25" t="s">
        <v>24</v>
      </c>
      <c r="D2" s="23" t="s">
        <v>12</v>
      </c>
      <c r="E2" s="23" t="s">
        <v>9</v>
      </c>
      <c r="F2" s="23" t="s">
        <v>10</v>
      </c>
      <c r="G2" s="22" t="s">
        <v>8</v>
      </c>
      <c r="H2" s="22"/>
      <c r="I2" s="22" t="s">
        <v>16</v>
      </c>
      <c r="J2" s="22"/>
      <c r="K2" s="22" t="s">
        <v>17</v>
      </c>
      <c r="L2" s="22"/>
      <c r="M2" s="22" t="s">
        <v>18</v>
      </c>
      <c r="N2" s="22"/>
      <c r="O2" s="22" t="s">
        <v>19</v>
      </c>
      <c r="P2" s="22"/>
      <c r="Q2" s="22" t="s">
        <v>20</v>
      </c>
      <c r="R2" s="22"/>
      <c r="S2" s="19"/>
    </row>
    <row r="3" spans="1:19" ht="42.75" customHeight="1">
      <c r="A3" s="24"/>
      <c r="B3" s="24"/>
      <c r="C3" s="25"/>
      <c r="D3" s="23"/>
      <c r="E3" s="23"/>
      <c r="F3" s="23"/>
      <c r="G3" s="18" t="s">
        <v>8</v>
      </c>
      <c r="H3" s="18" t="s">
        <v>3</v>
      </c>
      <c r="I3" s="18" t="s">
        <v>11</v>
      </c>
      <c r="J3" s="18" t="s">
        <v>3</v>
      </c>
      <c r="K3" s="18" t="s">
        <v>26</v>
      </c>
      <c r="L3" s="18" t="s">
        <v>3</v>
      </c>
      <c r="M3" s="18" t="s">
        <v>13</v>
      </c>
      <c r="N3" s="18" t="s">
        <v>3</v>
      </c>
      <c r="O3" s="18" t="s">
        <v>14</v>
      </c>
      <c r="P3" s="18" t="s">
        <v>3</v>
      </c>
      <c r="Q3" s="18" t="s">
        <v>15</v>
      </c>
      <c r="R3" s="18" t="s">
        <v>3</v>
      </c>
      <c r="S3" s="18" t="s">
        <v>34</v>
      </c>
    </row>
    <row r="4" spans="1:22" ht="23.25">
      <c r="A4">
        <v>1</v>
      </c>
      <c r="C4" s="11" t="s">
        <v>1</v>
      </c>
      <c r="D4" s="3">
        <v>7</v>
      </c>
      <c r="E4" s="1">
        <v>45</v>
      </c>
      <c r="F4" s="1">
        <v>148</v>
      </c>
      <c r="G4" s="29">
        <f>E4/((F4/100)^2)</f>
        <v>20.54419284149014</v>
      </c>
      <c r="H4" s="29" t="str">
        <f>IF(G4&lt;19.9,"ต่ำกว่าเกณฑ์",IF(G4&lt;25,"ปกติ",IF(G4&lt;30,"น้ำหนักเกิน",IF(G4&lt;40,"อ้วน","อ้วนมาก"))))</f>
        <v>ปกติ</v>
      </c>
      <c r="I4" s="1">
        <v>15</v>
      </c>
      <c r="J4" s="30" t="str">
        <f>sex!B4</f>
        <v>ดีมาก</v>
      </c>
      <c r="K4" s="1">
        <v>10</v>
      </c>
      <c r="L4" s="30" t="str">
        <f>sex!C4</f>
        <v>ต่ำมาก</v>
      </c>
      <c r="M4" s="4">
        <v>10</v>
      </c>
      <c r="N4" s="30" t="str">
        <f>sex!D4</f>
        <v>ปานกลาง</v>
      </c>
      <c r="O4" s="4">
        <v>10</v>
      </c>
      <c r="P4" s="30" t="str">
        <f>sex!E4</f>
        <v>ดีมาก</v>
      </c>
      <c r="Q4" s="4">
        <v>10</v>
      </c>
      <c r="R4" s="30" t="str">
        <f>sex!F4</f>
        <v>ดี</v>
      </c>
      <c r="S4" s="38" t="str">
        <f>เฉลี่ย!N4</f>
        <v>ดี</v>
      </c>
      <c r="V4" t="s">
        <v>1</v>
      </c>
    </row>
    <row r="5" spans="1:22" ht="23.25">
      <c r="A5">
        <v>2</v>
      </c>
      <c r="C5" s="11" t="s">
        <v>1</v>
      </c>
      <c r="D5" s="3">
        <v>7</v>
      </c>
      <c r="E5" s="1">
        <v>45</v>
      </c>
      <c r="F5" s="1">
        <v>148</v>
      </c>
      <c r="G5" s="29">
        <f aca="true" t="shared" si="0" ref="G5:G33">E5/((F5/100)^2)</f>
        <v>20.54419284149014</v>
      </c>
      <c r="H5" s="29" t="str">
        <f aca="true" t="shared" si="1" ref="H5:H33">IF(G5&lt;19.9,"ต่ำกว่าเกณฑ์",IF(G5&lt;25,"ปกติ",IF(G5&lt;30,"น้ำหนักเกิน",IF(G5&lt;40,"อ้วน","อ้วนมาก"))))</f>
        <v>ปกติ</v>
      </c>
      <c r="I5" s="1">
        <v>16</v>
      </c>
      <c r="J5" s="30" t="str">
        <f>sex!B5</f>
        <v>ดีมาก</v>
      </c>
      <c r="K5" s="1">
        <v>11</v>
      </c>
      <c r="L5" s="30" t="str">
        <f>sex!C5</f>
        <v>ต่ำมาก</v>
      </c>
      <c r="M5" s="4">
        <v>11</v>
      </c>
      <c r="N5" s="30" t="str">
        <f>sex!D5</f>
        <v>ปานกลาง</v>
      </c>
      <c r="O5" s="4">
        <v>11</v>
      </c>
      <c r="P5" s="30" t="str">
        <f>sex!E5</f>
        <v>ดีมาก</v>
      </c>
      <c r="Q5" s="4">
        <v>11</v>
      </c>
      <c r="R5" s="30" t="str">
        <f>sex!F5</f>
        <v>ปานกลาง</v>
      </c>
      <c r="S5" s="38" t="str">
        <f>เฉลี่ย!N5</f>
        <v>ปานกลาง</v>
      </c>
      <c r="V5" t="s">
        <v>2</v>
      </c>
    </row>
    <row r="6" spans="1:19" ht="23.25">
      <c r="A6">
        <v>3</v>
      </c>
      <c r="C6" s="11"/>
      <c r="D6" s="3"/>
      <c r="E6" s="1"/>
      <c r="F6" s="1"/>
      <c r="G6" s="29" t="e">
        <f t="shared" si="0"/>
        <v>#DIV/0!</v>
      </c>
      <c r="H6" s="29" t="e">
        <f t="shared" si="1"/>
        <v>#DIV/0!</v>
      </c>
      <c r="I6" s="1"/>
      <c r="J6" s="30" t="b">
        <f>sex!B6</f>
        <v>0</v>
      </c>
      <c r="K6" s="1"/>
      <c r="L6" s="30" t="b">
        <f>sex!C6</f>
        <v>0</v>
      </c>
      <c r="M6" s="4"/>
      <c r="N6" s="30" t="b">
        <f>sex!D6</f>
        <v>0</v>
      </c>
      <c r="O6" s="4"/>
      <c r="P6" s="30" t="b">
        <f>sex!E6</f>
        <v>0</v>
      </c>
      <c r="Q6" s="4"/>
      <c r="R6" s="30" t="b">
        <f>sex!F6</f>
        <v>0</v>
      </c>
      <c r="S6" s="38" t="str">
        <f>เฉลี่ย!N6</f>
        <v>  </v>
      </c>
    </row>
    <row r="7" spans="1:19" ht="23.25">
      <c r="A7">
        <v>4</v>
      </c>
      <c r="C7" s="11"/>
      <c r="D7" s="3"/>
      <c r="E7" s="1"/>
      <c r="F7" s="1"/>
      <c r="G7" s="29" t="e">
        <f t="shared" si="0"/>
        <v>#DIV/0!</v>
      </c>
      <c r="H7" s="29" t="e">
        <f t="shared" si="1"/>
        <v>#DIV/0!</v>
      </c>
      <c r="I7" s="1"/>
      <c r="J7" s="30" t="b">
        <f>sex!B7</f>
        <v>0</v>
      </c>
      <c r="K7" s="1"/>
      <c r="L7" s="30" t="b">
        <f>sex!C7</f>
        <v>0</v>
      </c>
      <c r="M7" s="4"/>
      <c r="N7" s="30" t="b">
        <f>sex!D7</f>
        <v>0</v>
      </c>
      <c r="O7" s="4"/>
      <c r="P7" s="30" t="b">
        <f>sex!E7</f>
        <v>0</v>
      </c>
      <c r="Q7" s="4"/>
      <c r="R7" s="30" t="b">
        <f>sex!F7</f>
        <v>0</v>
      </c>
      <c r="S7" s="38" t="str">
        <f>เฉลี่ย!N7</f>
        <v>  </v>
      </c>
    </row>
    <row r="8" spans="1:19" ht="23.25">
      <c r="A8">
        <v>5</v>
      </c>
      <c r="C8" s="11"/>
      <c r="D8" s="3"/>
      <c r="E8" s="1"/>
      <c r="F8" s="1"/>
      <c r="G8" s="29" t="e">
        <f t="shared" si="0"/>
        <v>#DIV/0!</v>
      </c>
      <c r="H8" s="29" t="e">
        <f t="shared" si="1"/>
        <v>#DIV/0!</v>
      </c>
      <c r="I8" s="1"/>
      <c r="J8" s="30" t="b">
        <f>sex!B8</f>
        <v>0</v>
      </c>
      <c r="K8" s="1"/>
      <c r="L8" s="30" t="b">
        <f>sex!C8</f>
        <v>0</v>
      </c>
      <c r="M8" s="4"/>
      <c r="N8" s="30" t="b">
        <f>sex!D8</f>
        <v>0</v>
      </c>
      <c r="O8" s="4"/>
      <c r="P8" s="30" t="b">
        <f>sex!E8</f>
        <v>0</v>
      </c>
      <c r="Q8" s="4"/>
      <c r="R8" s="30" t="b">
        <f>sex!F8</f>
        <v>0</v>
      </c>
      <c r="S8" s="38" t="str">
        <f>เฉลี่ย!N8</f>
        <v>  </v>
      </c>
    </row>
    <row r="9" spans="1:19" ht="23.25">
      <c r="A9">
        <v>6</v>
      </c>
      <c r="C9" s="11"/>
      <c r="D9" s="3"/>
      <c r="E9" s="1"/>
      <c r="F9" s="1"/>
      <c r="G9" s="29" t="e">
        <f t="shared" si="0"/>
        <v>#DIV/0!</v>
      </c>
      <c r="H9" s="29" t="e">
        <f t="shared" si="1"/>
        <v>#DIV/0!</v>
      </c>
      <c r="I9" s="1"/>
      <c r="J9" s="30" t="b">
        <f>sex!B9</f>
        <v>0</v>
      </c>
      <c r="K9" s="1"/>
      <c r="L9" s="30" t="b">
        <f>sex!C9</f>
        <v>0</v>
      </c>
      <c r="M9" s="4"/>
      <c r="N9" s="30" t="b">
        <f>sex!D9</f>
        <v>0</v>
      </c>
      <c r="O9" s="4"/>
      <c r="P9" s="30" t="b">
        <f>sex!E9</f>
        <v>0</v>
      </c>
      <c r="Q9" s="4"/>
      <c r="R9" s="30" t="b">
        <f>sex!F9</f>
        <v>0</v>
      </c>
      <c r="S9" s="38" t="str">
        <f>เฉลี่ย!N9</f>
        <v>  </v>
      </c>
    </row>
    <row r="10" spans="1:19" ht="23.25">
      <c r="A10">
        <v>7</v>
      </c>
      <c r="C10" s="11"/>
      <c r="D10" s="3"/>
      <c r="E10" s="1"/>
      <c r="F10" s="1"/>
      <c r="G10" s="29" t="e">
        <f t="shared" si="0"/>
        <v>#DIV/0!</v>
      </c>
      <c r="H10" s="29" t="e">
        <f t="shared" si="1"/>
        <v>#DIV/0!</v>
      </c>
      <c r="I10" s="1"/>
      <c r="J10" s="30" t="b">
        <f>sex!B10</f>
        <v>0</v>
      </c>
      <c r="K10" s="1"/>
      <c r="L10" s="30" t="b">
        <f>sex!C10</f>
        <v>0</v>
      </c>
      <c r="M10" s="4"/>
      <c r="N10" s="30" t="b">
        <f>sex!D10</f>
        <v>0</v>
      </c>
      <c r="O10" s="4"/>
      <c r="P10" s="30" t="b">
        <f>sex!E10</f>
        <v>0</v>
      </c>
      <c r="Q10" s="4"/>
      <c r="R10" s="30" t="b">
        <f>sex!F10</f>
        <v>0</v>
      </c>
      <c r="S10" s="38" t="str">
        <f>เฉลี่ย!N10</f>
        <v>  </v>
      </c>
    </row>
    <row r="11" spans="1:19" ht="23.25">
      <c r="A11">
        <v>8</v>
      </c>
      <c r="C11" s="11"/>
      <c r="D11" s="3"/>
      <c r="E11" s="1"/>
      <c r="F11" s="1"/>
      <c r="G11" s="29" t="e">
        <f t="shared" si="0"/>
        <v>#DIV/0!</v>
      </c>
      <c r="H11" s="29" t="e">
        <f t="shared" si="1"/>
        <v>#DIV/0!</v>
      </c>
      <c r="I11" s="1"/>
      <c r="J11" s="30" t="b">
        <f>sex!B11</f>
        <v>0</v>
      </c>
      <c r="K11" s="1"/>
      <c r="L11" s="30" t="b">
        <f>sex!C11</f>
        <v>0</v>
      </c>
      <c r="M11" s="4"/>
      <c r="N11" s="30" t="b">
        <f>sex!D11</f>
        <v>0</v>
      </c>
      <c r="O11" s="4"/>
      <c r="P11" s="30" t="b">
        <f>sex!E11</f>
        <v>0</v>
      </c>
      <c r="Q11" s="4"/>
      <c r="R11" s="30" t="b">
        <f>sex!F11</f>
        <v>0</v>
      </c>
      <c r="S11" s="38" t="str">
        <f>เฉลี่ย!N11</f>
        <v>  </v>
      </c>
    </row>
    <row r="12" spans="1:19" ht="23.25">
      <c r="A12">
        <v>9</v>
      </c>
      <c r="C12" s="11"/>
      <c r="D12" s="3"/>
      <c r="E12" s="1"/>
      <c r="F12" s="1"/>
      <c r="G12" s="29" t="e">
        <f t="shared" si="0"/>
        <v>#DIV/0!</v>
      </c>
      <c r="H12" s="29" t="e">
        <f t="shared" si="1"/>
        <v>#DIV/0!</v>
      </c>
      <c r="I12" s="1"/>
      <c r="J12" s="30" t="b">
        <f>sex!B12</f>
        <v>0</v>
      </c>
      <c r="K12" s="1"/>
      <c r="L12" s="30" t="b">
        <f>sex!C12</f>
        <v>0</v>
      </c>
      <c r="M12" s="4"/>
      <c r="N12" s="30" t="b">
        <f>sex!D12</f>
        <v>0</v>
      </c>
      <c r="O12" s="4"/>
      <c r="P12" s="30" t="b">
        <f>sex!E12</f>
        <v>0</v>
      </c>
      <c r="Q12" s="4"/>
      <c r="R12" s="30" t="b">
        <f>sex!F12</f>
        <v>0</v>
      </c>
      <c r="S12" s="38" t="str">
        <f>เฉลี่ย!N12</f>
        <v>  </v>
      </c>
    </row>
    <row r="13" spans="1:19" ht="23.25">
      <c r="A13">
        <v>10</v>
      </c>
      <c r="C13" s="11"/>
      <c r="D13" s="3"/>
      <c r="E13" s="1"/>
      <c r="F13" s="1"/>
      <c r="G13" s="29" t="e">
        <f t="shared" si="0"/>
        <v>#DIV/0!</v>
      </c>
      <c r="H13" s="29" t="e">
        <f t="shared" si="1"/>
        <v>#DIV/0!</v>
      </c>
      <c r="I13" s="1"/>
      <c r="J13" s="30" t="b">
        <f>sex!B13</f>
        <v>0</v>
      </c>
      <c r="K13" s="1"/>
      <c r="L13" s="30" t="b">
        <f>sex!C13</f>
        <v>0</v>
      </c>
      <c r="M13" s="4"/>
      <c r="N13" s="30" t="b">
        <f>sex!D13</f>
        <v>0</v>
      </c>
      <c r="O13" s="4"/>
      <c r="P13" s="30" t="b">
        <f>sex!E13</f>
        <v>0</v>
      </c>
      <c r="Q13" s="4"/>
      <c r="R13" s="30" t="b">
        <f>sex!F13</f>
        <v>0</v>
      </c>
      <c r="S13" s="38" t="str">
        <f>เฉลี่ย!N13</f>
        <v>  </v>
      </c>
    </row>
    <row r="14" spans="1:19" ht="23.25">
      <c r="A14">
        <v>11</v>
      </c>
      <c r="C14" s="11"/>
      <c r="D14" s="3"/>
      <c r="E14" s="1"/>
      <c r="F14" s="1"/>
      <c r="G14" s="29" t="e">
        <f t="shared" si="0"/>
        <v>#DIV/0!</v>
      </c>
      <c r="H14" s="29" t="e">
        <f t="shared" si="1"/>
        <v>#DIV/0!</v>
      </c>
      <c r="I14" s="1"/>
      <c r="J14" s="30" t="b">
        <f>sex!B14</f>
        <v>0</v>
      </c>
      <c r="K14" s="1"/>
      <c r="L14" s="30" t="b">
        <f>sex!C14</f>
        <v>0</v>
      </c>
      <c r="M14" s="4"/>
      <c r="N14" s="30" t="b">
        <f>sex!D14</f>
        <v>0</v>
      </c>
      <c r="O14" s="4"/>
      <c r="P14" s="30" t="b">
        <f>sex!E14</f>
        <v>0</v>
      </c>
      <c r="Q14" s="4"/>
      <c r="R14" s="30" t="b">
        <f>sex!F14</f>
        <v>0</v>
      </c>
      <c r="S14" s="38" t="str">
        <f>เฉลี่ย!N14</f>
        <v>  </v>
      </c>
    </row>
    <row r="15" spans="1:19" ht="23.25">
      <c r="A15">
        <v>12</v>
      </c>
      <c r="C15" s="11"/>
      <c r="D15" s="3"/>
      <c r="E15" s="1"/>
      <c r="F15" s="1"/>
      <c r="G15" s="29" t="e">
        <f t="shared" si="0"/>
        <v>#DIV/0!</v>
      </c>
      <c r="H15" s="29" t="e">
        <f t="shared" si="1"/>
        <v>#DIV/0!</v>
      </c>
      <c r="I15" s="1"/>
      <c r="J15" s="30" t="b">
        <f>sex!B15</f>
        <v>0</v>
      </c>
      <c r="K15" s="1"/>
      <c r="L15" s="30" t="b">
        <f>sex!C15</f>
        <v>0</v>
      </c>
      <c r="M15" s="4"/>
      <c r="N15" s="30" t="b">
        <f>sex!D15</f>
        <v>0</v>
      </c>
      <c r="O15" s="4"/>
      <c r="P15" s="30" t="b">
        <f>sex!E15</f>
        <v>0</v>
      </c>
      <c r="Q15" s="4"/>
      <c r="R15" s="30" t="b">
        <f>sex!F15</f>
        <v>0</v>
      </c>
      <c r="S15" s="38" t="str">
        <f>เฉลี่ย!N15</f>
        <v>  </v>
      </c>
    </row>
    <row r="16" spans="1:19" ht="23.25">
      <c r="A16">
        <v>13</v>
      </c>
      <c r="C16" s="11"/>
      <c r="D16" s="3"/>
      <c r="E16" s="1"/>
      <c r="F16" s="1"/>
      <c r="G16" s="29" t="e">
        <f t="shared" si="0"/>
        <v>#DIV/0!</v>
      </c>
      <c r="H16" s="29" t="e">
        <f t="shared" si="1"/>
        <v>#DIV/0!</v>
      </c>
      <c r="I16" s="1"/>
      <c r="J16" s="30" t="b">
        <f>sex!B16</f>
        <v>0</v>
      </c>
      <c r="K16" s="1"/>
      <c r="L16" s="30" t="b">
        <f>sex!C16</f>
        <v>0</v>
      </c>
      <c r="M16" s="4"/>
      <c r="N16" s="30" t="b">
        <f>sex!D16</f>
        <v>0</v>
      </c>
      <c r="O16" s="4"/>
      <c r="P16" s="30" t="b">
        <f>sex!E16</f>
        <v>0</v>
      </c>
      <c r="Q16" s="4"/>
      <c r="R16" s="30" t="b">
        <f>sex!F16</f>
        <v>0</v>
      </c>
      <c r="S16" s="38" t="str">
        <f>เฉลี่ย!N16</f>
        <v>  </v>
      </c>
    </row>
    <row r="17" spans="1:19" ht="23.25">
      <c r="A17">
        <v>14</v>
      </c>
      <c r="C17" s="11"/>
      <c r="D17" s="3"/>
      <c r="E17" s="1"/>
      <c r="F17" s="1"/>
      <c r="G17" s="29" t="e">
        <f t="shared" si="0"/>
        <v>#DIV/0!</v>
      </c>
      <c r="H17" s="29" t="e">
        <f t="shared" si="1"/>
        <v>#DIV/0!</v>
      </c>
      <c r="I17" s="1"/>
      <c r="J17" s="30" t="b">
        <f>sex!B17</f>
        <v>0</v>
      </c>
      <c r="K17" s="1"/>
      <c r="L17" s="30" t="b">
        <f>sex!C17</f>
        <v>0</v>
      </c>
      <c r="M17" s="4"/>
      <c r="N17" s="30" t="b">
        <f>sex!D17</f>
        <v>0</v>
      </c>
      <c r="O17" s="4"/>
      <c r="P17" s="30" t="b">
        <f>sex!E17</f>
        <v>0</v>
      </c>
      <c r="Q17" s="4"/>
      <c r="R17" s="30" t="b">
        <f>sex!F17</f>
        <v>0</v>
      </c>
      <c r="S17" s="38" t="str">
        <f>เฉลี่ย!N17</f>
        <v>  </v>
      </c>
    </row>
    <row r="18" spans="1:19" ht="23.25">
      <c r="A18">
        <v>15</v>
      </c>
      <c r="C18" s="11"/>
      <c r="D18" s="3"/>
      <c r="E18" s="1"/>
      <c r="F18" s="1"/>
      <c r="G18" s="29" t="e">
        <f t="shared" si="0"/>
        <v>#DIV/0!</v>
      </c>
      <c r="H18" s="29" t="e">
        <f t="shared" si="1"/>
        <v>#DIV/0!</v>
      </c>
      <c r="I18" s="1"/>
      <c r="J18" s="30" t="b">
        <f>sex!B18</f>
        <v>0</v>
      </c>
      <c r="K18" s="1"/>
      <c r="L18" s="30" t="b">
        <f>sex!C18</f>
        <v>0</v>
      </c>
      <c r="M18" s="4"/>
      <c r="N18" s="30" t="b">
        <f>sex!D18</f>
        <v>0</v>
      </c>
      <c r="O18" s="4"/>
      <c r="P18" s="30" t="b">
        <f>sex!E18</f>
        <v>0</v>
      </c>
      <c r="Q18" s="4"/>
      <c r="R18" s="30" t="b">
        <f>sex!F18</f>
        <v>0</v>
      </c>
      <c r="S18" s="38" t="str">
        <f>เฉลี่ย!N18</f>
        <v>  </v>
      </c>
    </row>
    <row r="19" spans="1:19" ht="23.25">
      <c r="A19">
        <v>16</v>
      </c>
      <c r="C19" s="11"/>
      <c r="D19" s="3"/>
      <c r="E19" s="1"/>
      <c r="F19" s="1"/>
      <c r="G19" s="29" t="e">
        <f t="shared" si="0"/>
        <v>#DIV/0!</v>
      </c>
      <c r="H19" s="29" t="e">
        <f t="shared" si="1"/>
        <v>#DIV/0!</v>
      </c>
      <c r="I19" s="1"/>
      <c r="J19" s="30" t="b">
        <f>sex!B19</f>
        <v>0</v>
      </c>
      <c r="K19" s="1"/>
      <c r="L19" s="30" t="b">
        <f>sex!C19</f>
        <v>0</v>
      </c>
      <c r="M19" s="4"/>
      <c r="N19" s="30" t="b">
        <f>sex!D19</f>
        <v>0</v>
      </c>
      <c r="O19" s="4"/>
      <c r="P19" s="30" t="b">
        <f>sex!E19</f>
        <v>0</v>
      </c>
      <c r="Q19" s="4"/>
      <c r="R19" s="30" t="b">
        <f>sex!F19</f>
        <v>0</v>
      </c>
      <c r="S19" s="38" t="str">
        <f>เฉลี่ย!N19</f>
        <v>  </v>
      </c>
    </row>
    <row r="20" spans="1:19" ht="23.25">
      <c r="A20">
        <v>17</v>
      </c>
      <c r="C20" s="11"/>
      <c r="D20" s="3"/>
      <c r="E20" s="1"/>
      <c r="F20" s="1"/>
      <c r="G20" s="29" t="e">
        <f t="shared" si="0"/>
        <v>#DIV/0!</v>
      </c>
      <c r="H20" s="29" t="e">
        <f t="shared" si="1"/>
        <v>#DIV/0!</v>
      </c>
      <c r="I20" s="1"/>
      <c r="J20" s="30" t="b">
        <f>sex!B20</f>
        <v>0</v>
      </c>
      <c r="K20" s="1"/>
      <c r="L20" s="30" t="b">
        <f>sex!C20</f>
        <v>0</v>
      </c>
      <c r="M20" s="4"/>
      <c r="N20" s="30" t="b">
        <f>sex!D20</f>
        <v>0</v>
      </c>
      <c r="O20" s="4"/>
      <c r="P20" s="30" t="b">
        <f>sex!E20</f>
        <v>0</v>
      </c>
      <c r="Q20" s="4"/>
      <c r="R20" s="30" t="b">
        <f>sex!F20</f>
        <v>0</v>
      </c>
      <c r="S20" s="38" t="str">
        <f>เฉลี่ย!N20</f>
        <v>  </v>
      </c>
    </row>
    <row r="21" spans="1:19" ht="23.25">
      <c r="A21">
        <v>18</v>
      </c>
      <c r="C21" s="11"/>
      <c r="D21" s="3"/>
      <c r="E21" s="1"/>
      <c r="F21" s="1"/>
      <c r="G21" s="29" t="e">
        <f t="shared" si="0"/>
        <v>#DIV/0!</v>
      </c>
      <c r="H21" s="29" t="e">
        <f t="shared" si="1"/>
        <v>#DIV/0!</v>
      </c>
      <c r="I21" s="1"/>
      <c r="J21" s="30" t="b">
        <f>sex!B21</f>
        <v>0</v>
      </c>
      <c r="K21" s="1"/>
      <c r="L21" s="30" t="b">
        <f>sex!C21</f>
        <v>0</v>
      </c>
      <c r="M21" s="4"/>
      <c r="N21" s="30" t="b">
        <f>sex!D21</f>
        <v>0</v>
      </c>
      <c r="O21" s="4"/>
      <c r="P21" s="30" t="b">
        <f>sex!E21</f>
        <v>0</v>
      </c>
      <c r="Q21" s="4"/>
      <c r="R21" s="30" t="b">
        <f>sex!F21</f>
        <v>0</v>
      </c>
      <c r="S21" s="38" t="str">
        <f>เฉลี่ย!N21</f>
        <v>  </v>
      </c>
    </row>
    <row r="22" spans="1:19" ht="23.25">
      <c r="A22">
        <v>19</v>
      </c>
      <c r="C22" s="11"/>
      <c r="D22" s="3"/>
      <c r="E22" s="1"/>
      <c r="F22" s="1"/>
      <c r="G22" s="29" t="e">
        <f t="shared" si="0"/>
        <v>#DIV/0!</v>
      </c>
      <c r="H22" s="29" t="e">
        <f t="shared" si="1"/>
        <v>#DIV/0!</v>
      </c>
      <c r="I22" s="1"/>
      <c r="J22" s="30" t="b">
        <f>sex!B22</f>
        <v>0</v>
      </c>
      <c r="K22" s="1"/>
      <c r="L22" s="30" t="b">
        <f>sex!C22</f>
        <v>0</v>
      </c>
      <c r="M22" s="4"/>
      <c r="N22" s="30" t="b">
        <f>sex!D22</f>
        <v>0</v>
      </c>
      <c r="O22" s="4"/>
      <c r="P22" s="30" t="b">
        <f>sex!E22</f>
        <v>0</v>
      </c>
      <c r="Q22" s="4"/>
      <c r="R22" s="30" t="b">
        <f>sex!F22</f>
        <v>0</v>
      </c>
      <c r="S22" s="38" t="str">
        <f>เฉลี่ย!N22</f>
        <v>  </v>
      </c>
    </row>
    <row r="23" spans="1:19" ht="23.25">
      <c r="A23">
        <v>20</v>
      </c>
      <c r="C23" s="11"/>
      <c r="D23" s="3"/>
      <c r="E23" s="1"/>
      <c r="F23" s="1"/>
      <c r="G23" s="29" t="e">
        <f t="shared" si="0"/>
        <v>#DIV/0!</v>
      </c>
      <c r="H23" s="29" t="e">
        <f t="shared" si="1"/>
        <v>#DIV/0!</v>
      </c>
      <c r="I23" s="1"/>
      <c r="J23" s="30" t="b">
        <f>sex!B23</f>
        <v>0</v>
      </c>
      <c r="K23" s="1"/>
      <c r="L23" s="30" t="b">
        <f>sex!C23</f>
        <v>0</v>
      </c>
      <c r="M23" s="4"/>
      <c r="N23" s="30" t="b">
        <f>sex!D23</f>
        <v>0</v>
      </c>
      <c r="O23" s="4"/>
      <c r="P23" s="30" t="b">
        <f>sex!E23</f>
        <v>0</v>
      </c>
      <c r="Q23" s="4"/>
      <c r="R23" s="30" t="b">
        <f>sex!F23</f>
        <v>0</v>
      </c>
      <c r="S23" s="38" t="str">
        <f>เฉลี่ย!N23</f>
        <v>  </v>
      </c>
    </row>
    <row r="24" spans="1:19" ht="23.25">
      <c r="A24">
        <v>21</v>
      </c>
      <c r="C24" s="11"/>
      <c r="D24" s="3"/>
      <c r="E24" s="1"/>
      <c r="F24" s="1"/>
      <c r="G24" s="29" t="e">
        <f t="shared" si="0"/>
        <v>#DIV/0!</v>
      </c>
      <c r="H24" s="29" t="e">
        <f t="shared" si="1"/>
        <v>#DIV/0!</v>
      </c>
      <c r="I24" s="1"/>
      <c r="J24" s="30" t="b">
        <f>sex!B24</f>
        <v>0</v>
      </c>
      <c r="K24" s="1"/>
      <c r="L24" s="30" t="b">
        <f>sex!C24</f>
        <v>0</v>
      </c>
      <c r="M24" s="4"/>
      <c r="N24" s="30" t="b">
        <f>sex!D24</f>
        <v>0</v>
      </c>
      <c r="O24" s="4"/>
      <c r="P24" s="30" t="b">
        <f>sex!E24</f>
        <v>0</v>
      </c>
      <c r="Q24" s="4"/>
      <c r="R24" s="30" t="b">
        <f>sex!F24</f>
        <v>0</v>
      </c>
      <c r="S24" s="38" t="str">
        <f>เฉลี่ย!N24</f>
        <v>  </v>
      </c>
    </row>
    <row r="25" spans="1:19" ht="23.25">
      <c r="A25">
        <v>22</v>
      </c>
      <c r="C25" s="11"/>
      <c r="D25" s="3"/>
      <c r="E25" s="1"/>
      <c r="F25" s="1"/>
      <c r="G25" s="29" t="e">
        <f t="shared" si="0"/>
        <v>#DIV/0!</v>
      </c>
      <c r="H25" s="29" t="e">
        <f t="shared" si="1"/>
        <v>#DIV/0!</v>
      </c>
      <c r="I25" s="1"/>
      <c r="J25" s="30" t="b">
        <f>sex!B25</f>
        <v>0</v>
      </c>
      <c r="K25" s="1"/>
      <c r="L25" s="30" t="b">
        <f>sex!C25</f>
        <v>0</v>
      </c>
      <c r="M25" s="4"/>
      <c r="N25" s="30" t="b">
        <f>sex!D25</f>
        <v>0</v>
      </c>
      <c r="O25" s="4"/>
      <c r="P25" s="30" t="b">
        <f>sex!E25</f>
        <v>0</v>
      </c>
      <c r="Q25" s="4"/>
      <c r="R25" s="30" t="b">
        <f>sex!F25</f>
        <v>0</v>
      </c>
      <c r="S25" s="38" t="str">
        <f>เฉลี่ย!N25</f>
        <v>  </v>
      </c>
    </row>
    <row r="26" spans="1:19" ht="23.25">
      <c r="A26">
        <v>23</v>
      </c>
      <c r="C26" s="11"/>
      <c r="D26" s="3"/>
      <c r="E26" s="1"/>
      <c r="F26" s="1"/>
      <c r="G26" s="29" t="e">
        <f t="shared" si="0"/>
        <v>#DIV/0!</v>
      </c>
      <c r="H26" s="29" t="e">
        <f t="shared" si="1"/>
        <v>#DIV/0!</v>
      </c>
      <c r="I26" s="1"/>
      <c r="J26" s="30" t="b">
        <f>sex!B26</f>
        <v>0</v>
      </c>
      <c r="K26" s="1"/>
      <c r="L26" s="30" t="b">
        <f>sex!C26</f>
        <v>0</v>
      </c>
      <c r="M26" s="4"/>
      <c r="N26" s="30" t="b">
        <f>sex!D26</f>
        <v>0</v>
      </c>
      <c r="O26" s="4"/>
      <c r="P26" s="30" t="b">
        <f>sex!E26</f>
        <v>0</v>
      </c>
      <c r="Q26" s="4"/>
      <c r="R26" s="30" t="b">
        <f>sex!F26</f>
        <v>0</v>
      </c>
      <c r="S26" s="38" t="str">
        <f>เฉลี่ย!N26</f>
        <v>  </v>
      </c>
    </row>
    <row r="27" spans="1:19" ht="23.25">
      <c r="A27">
        <v>24</v>
      </c>
      <c r="C27" s="11"/>
      <c r="D27" s="3"/>
      <c r="E27" s="1"/>
      <c r="F27" s="1"/>
      <c r="G27" s="29" t="e">
        <f t="shared" si="0"/>
        <v>#DIV/0!</v>
      </c>
      <c r="H27" s="29" t="e">
        <f t="shared" si="1"/>
        <v>#DIV/0!</v>
      </c>
      <c r="I27" s="1"/>
      <c r="J27" s="30" t="b">
        <f>sex!B27</f>
        <v>0</v>
      </c>
      <c r="K27" s="1"/>
      <c r="L27" s="30" t="b">
        <f>sex!C27</f>
        <v>0</v>
      </c>
      <c r="M27" s="4"/>
      <c r="N27" s="30" t="b">
        <f>sex!D27</f>
        <v>0</v>
      </c>
      <c r="O27" s="4"/>
      <c r="P27" s="30" t="b">
        <f>sex!E27</f>
        <v>0</v>
      </c>
      <c r="Q27" s="4"/>
      <c r="R27" s="30" t="b">
        <f>sex!F27</f>
        <v>0</v>
      </c>
      <c r="S27" s="38" t="str">
        <f>เฉลี่ย!N27</f>
        <v>  </v>
      </c>
    </row>
    <row r="28" spans="1:19" ht="23.25">
      <c r="A28">
        <v>25</v>
      </c>
      <c r="C28" s="11"/>
      <c r="D28" s="3"/>
      <c r="E28" s="1"/>
      <c r="F28" s="1"/>
      <c r="G28" s="29" t="e">
        <f t="shared" si="0"/>
        <v>#DIV/0!</v>
      </c>
      <c r="H28" s="29" t="e">
        <f t="shared" si="1"/>
        <v>#DIV/0!</v>
      </c>
      <c r="I28" s="1"/>
      <c r="J28" s="30" t="b">
        <f>sex!B28</f>
        <v>0</v>
      </c>
      <c r="K28" s="1"/>
      <c r="L28" s="30" t="b">
        <f>sex!C28</f>
        <v>0</v>
      </c>
      <c r="M28" s="4"/>
      <c r="N28" s="30" t="b">
        <f>sex!D28</f>
        <v>0</v>
      </c>
      <c r="O28" s="4"/>
      <c r="P28" s="30" t="b">
        <f>sex!E28</f>
        <v>0</v>
      </c>
      <c r="Q28" s="4"/>
      <c r="R28" s="30" t="b">
        <f>sex!F28</f>
        <v>0</v>
      </c>
      <c r="S28" s="38" t="str">
        <f>เฉลี่ย!N28</f>
        <v>  </v>
      </c>
    </row>
    <row r="29" spans="1:19" ht="23.25">
      <c r="A29">
        <v>26</v>
      </c>
      <c r="C29" s="11"/>
      <c r="D29" s="3"/>
      <c r="E29" s="1"/>
      <c r="F29" s="1"/>
      <c r="G29" s="29" t="e">
        <f t="shared" si="0"/>
        <v>#DIV/0!</v>
      </c>
      <c r="H29" s="29" t="e">
        <f t="shared" si="1"/>
        <v>#DIV/0!</v>
      </c>
      <c r="I29" s="1"/>
      <c r="J29" s="30" t="b">
        <f>sex!B29</f>
        <v>0</v>
      </c>
      <c r="K29" s="1"/>
      <c r="L29" s="30" t="b">
        <f>sex!C29</f>
        <v>0</v>
      </c>
      <c r="M29" s="4"/>
      <c r="N29" s="30" t="b">
        <f>sex!D29</f>
        <v>0</v>
      </c>
      <c r="O29" s="4"/>
      <c r="P29" s="30" t="b">
        <f>sex!E29</f>
        <v>0</v>
      </c>
      <c r="Q29" s="4"/>
      <c r="R29" s="30" t="b">
        <f>sex!F29</f>
        <v>0</v>
      </c>
      <c r="S29" s="38" t="str">
        <f>เฉลี่ย!N29</f>
        <v>  </v>
      </c>
    </row>
    <row r="30" spans="1:19" ht="23.25">
      <c r="A30">
        <v>27</v>
      </c>
      <c r="C30" s="11"/>
      <c r="D30" s="3"/>
      <c r="E30" s="1"/>
      <c r="F30" s="1"/>
      <c r="G30" s="29" t="e">
        <f t="shared" si="0"/>
        <v>#DIV/0!</v>
      </c>
      <c r="H30" s="29" t="e">
        <f t="shared" si="1"/>
        <v>#DIV/0!</v>
      </c>
      <c r="I30" s="1"/>
      <c r="J30" s="30" t="b">
        <f>sex!B30</f>
        <v>0</v>
      </c>
      <c r="K30" s="1"/>
      <c r="L30" s="30" t="b">
        <f>sex!C30</f>
        <v>0</v>
      </c>
      <c r="M30" s="4"/>
      <c r="N30" s="30" t="b">
        <f>sex!D30</f>
        <v>0</v>
      </c>
      <c r="O30" s="4"/>
      <c r="P30" s="30" t="b">
        <f>sex!E30</f>
        <v>0</v>
      </c>
      <c r="Q30" s="4"/>
      <c r="R30" s="30" t="b">
        <f>sex!F30</f>
        <v>0</v>
      </c>
      <c r="S30" s="38" t="str">
        <f>เฉลี่ย!N30</f>
        <v>  </v>
      </c>
    </row>
    <row r="31" spans="1:19" ht="23.25">
      <c r="A31">
        <v>28</v>
      </c>
      <c r="C31" s="11"/>
      <c r="D31" s="3"/>
      <c r="E31" s="1"/>
      <c r="F31" s="1"/>
      <c r="G31" s="29" t="e">
        <f t="shared" si="0"/>
        <v>#DIV/0!</v>
      </c>
      <c r="H31" s="29" t="e">
        <f t="shared" si="1"/>
        <v>#DIV/0!</v>
      </c>
      <c r="I31" s="1"/>
      <c r="J31" s="30" t="b">
        <f>sex!B31</f>
        <v>0</v>
      </c>
      <c r="K31" s="1"/>
      <c r="L31" s="30" t="b">
        <f>sex!C31</f>
        <v>0</v>
      </c>
      <c r="M31" s="4"/>
      <c r="N31" s="30" t="b">
        <f>sex!D31</f>
        <v>0</v>
      </c>
      <c r="O31" s="4"/>
      <c r="P31" s="30" t="b">
        <f>sex!E31</f>
        <v>0</v>
      </c>
      <c r="Q31" s="4"/>
      <c r="R31" s="30" t="b">
        <f>sex!F31</f>
        <v>0</v>
      </c>
      <c r="S31" s="38" t="str">
        <f>เฉลี่ย!N31</f>
        <v>  </v>
      </c>
    </row>
    <row r="32" spans="1:19" ht="23.25">
      <c r="A32">
        <v>29</v>
      </c>
      <c r="C32" s="11"/>
      <c r="D32" s="3"/>
      <c r="E32" s="1"/>
      <c r="F32" s="1"/>
      <c r="G32" s="29" t="e">
        <f t="shared" si="0"/>
        <v>#DIV/0!</v>
      </c>
      <c r="H32" s="29" t="e">
        <f t="shared" si="1"/>
        <v>#DIV/0!</v>
      </c>
      <c r="I32" s="1"/>
      <c r="J32" s="30" t="b">
        <f>sex!B32</f>
        <v>0</v>
      </c>
      <c r="K32" s="1"/>
      <c r="L32" s="30" t="b">
        <f>sex!C32</f>
        <v>0</v>
      </c>
      <c r="M32" s="4"/>
      <c r="N32" s="30" t="b">
        <f>sex!D32</f>
        <v>0</v>
      </c>
      <c r="O32" s="4"/>
      <c r="P32" s="30" t="b">
        <f>sex!E32</f>
        <v>0</v>
      </c>
      <c r="Q32" s="4"/>
      <c r="R32" s="30" t="b">
        <f>sex!F32</f>
        <v>0</v>
      </c>
      <c r="S32" s="38" t="str">
        <f>เฉลี่ย!N32</f>
        <v>  </v>
      </c>
    </row>
    <row r="33" spans="1:19" ht="23.25">
      <c r="A33">
        <v>30</v>
      </c>
      <c r="C33" s="11"/>
      <c r="D33" s="3"/>
      <c r="E33" s="1"/>
      <c r="F33" s="1"/>
      <c r="G33" s="29" t="e">
        <f t="shared" si="0"/>
        <v>#DIV/0!</v>
      </c>
      <c r="H33" s="29" t="e">
        <f t="shared" si="1"/>
        <v>#DIV/0!</v>
      </c>
      <c r="I33" s="1"/>
      <c r="J33" s="30" t="b">
        <f>sex!B33</f>
        <v>0</v>
      </c>
      <c r="K33" s="1"/>
      <c r="L33" s="30" t="b">
        <f>sex!C33</f>
        <v>0</v>
      </c>
      <c r="M33" s="4"/>
      <c r="N33" s="30" t="b">
        <f>sex!D33</f>
        <v>0</v>
      </c>
      <c r="O33" s="4"/>
      <c r="P33" s="30" t="b">
        <f>sex!E33</f>
        <v>0</v>
      </c>
      <c r="Q33" s="4"/>
      <c r="R33" s="30" t="b">
        <f>sex!F33</f>
        <v>0</v>
      </c>
      <c r="S33" s="38" t="str">
        <f>เฉลี่ย!N33</f>
        <v>  </v>
      </c>
    </row>
    <row r="34" spans="1:19" ht="23.25">
      <c r="A34" s="31" t="s">
        <v>41</v>
      </c>
      <c r="B34" s="31"/>
      <c r="C34" s="31"/>
      <c r="D34" s="31"/>
      <c r="E34" s="31"/>
      <c r="F34" s="31"/>
      <c r="G34" s="32"/>
      <c r="H34" s="33"/>
      <c r="I34" s="33"/>
      <c r="J34" s="34" t="str">
        <f>เฉลี่ย!$D$34</f>
        <v>ดีมาก</v>
      </c>
      <c r="K34" s="39"/>
      <c r="L34" s="34" t="str">
        <f>เฉลี่ย!$F$34</f>
        <v>ต่ำมาก</v>
      </c>
      <c r="M34" s="39"/>
      <c r="N34" s="34" t="str">
        <f>เฉลี่ย!$H$34</f>
        <v>ปานกลาง</v>
      </c>
      <c r="O34" s="39"/>
      <c r="P34" s="34" t="str">
        <f>เฉลี่ย!$J$34</f>
        <v>ดีมาก</v>
      </c>
      <c r="Q34" s="32"/>
      <c r="R34" s="34" t="str">
        <f>เฉลี่ย!L34</f>
        <v>ดี</v>
      </c>
      <c r="S34" s="37"/>
    </row>
    <row r="35" spans="1:19" ht="23.25">
      <c r="A35" s="31" t="s">
        <v>42</v>
      </c>
      <c r="B35" s="31"/>
      <c r="C35" s="31"/>
      <c r="D35" s="31"/>
      <c r="E35" s="31"/>
      <c r="F35" s="31"/>
      <c r="G35" s="32"/>
      <c r="H35" s="35"/>
      <c r="I35" s="35"/>
      <c r="J35" s="35"/>
      <c r="K35" s="35"/>
      <c r="L35" s="35"/>
      <c r="M35" s="35"/>
      <c r="N35" s="35"/>
      <c r="O35" s="35"/>
      <c r="P35" s="35"/>
      <c r="Q35" s="36"/>
      <c r="R35" s="37"/>
      <c r="S35" s="34" t="str">
        <f>เฉลี่ย!N34</f>
        <v>ดี</v>
      </c>
    </row>
  </sheetData>
  <sheetProtection/>
  <protectedRanges>
    <protectedRange sqref="G1 I1 K1 O1" name="ช่วง1"/>
  </protectedRanges>
  <mergeCells count="16">
    <mergeCell ref="A34:F34"/>
    <mergeCell ref="A35:F35"/>
    <mergeCell ref="A2:A3"/>
    <mergeCell ref="B2:B3"/>
    <mergeCell ref="C2:C3"/>
    <mergeCell ref="M2:N2"/>
    <mergeCell ref="A1:F1"/>
    <mergeCell ref="O1:Q1"/>
    <mergeCell ref="O2:P2"/>
    <mergeCell ref="Q2:R2"/>
    <mergeCell ref="D2:D3"/>
    <mergeCell ref="E2:E3"/>
    <mergeCell ref="F2:F3"/>
    <mergeCell ref="G2:H2"/>
    <mergeCell ref="I2:J2"/>
    <mergeCell ref="K2:L2"/>
  </mergeCells>
  <dataValidations count="1">
    <dataValidation type="list" allowBlank="1" showInputMessage="1" showErrorMessage="1" sqref="C4:C33">
      <formula1>$V$4:$V$5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3"/>
  <sheetViews>
    <sheetView workbookViewId="0" topLeftCell="A28">
      <selection activeCell="G7" sqref="G7"/>
    </sheetView>
  </sheetViews>
  <sheetFormatPr defaultColWidth="9.140625" defaultRowHeight="23.25"/>
  <cols>
    <col min="1" max="3" width="12.7109375" style="0" customWidth="1"/>
    <col min="4" max="4" width="15.57421875" style="0" customWidth="1"/>
    <col min="5" max="5" width="14.421875" style="0" customWidth="1"/>
    <col min="6" max="6" width="18.7109375" style="0" customWidth="1"/>
  </cols>
  <sheetData>
    <row r="3" spans="1:6" ht="23.25">
      <c r="A3" s="5" t="s">
        <v>24</v>
      </c>
      <c r="B3" s="5" t="s">
        <v>21</v>
      </c>
      <c r="C3" s="5" t="s">
        <v>23</v>
      </c>
      <c r="D3" s="5" t="s">
        <v>31</v>
      </c>
      <c r="E3" s="5" t="s">
        <v>22</v>
      </c>
      <c r="F3" s="5" t="s">
        <v>33</v>
      </c>
    </row>
    <row r="4" spans="1:6" ht="23.25">
      <c r="A4" s="2" t="str">
        <f>'ป.1-3'!C4</f>
        <v>ชาย</v>
      </c>
      <c r="B4" t="str">
        <f>IF($A4="ชาย",age!B4,IF($A4="หญิง",age!C4))</f>
        <v>ดีมาก</v>
      </c>
      <c r="C4" t="str">
        <f>IF($A4="ชาย",age!D4,IF($A4="หญิง",age!E4))</f>
        <v>ต่ำมาก</v>
      </c>
      <c r="D4" t="str">
        <f>IF($A4="ชาย",age!F4,IF($A4="หญิง",age!G4))</f>
        <v>ปานกลาง</v>
      </c>
      <c r="E4" t="str">
        <f>IF($A4="ชาย",age!H4,IF($A4="หญิง",age!I4))</f>
        <v>ดีมาก</v>
      </c>
      <c r="F4" t="str">
        <f>IF($A4="ชาย",age!J4,IF($A4="หญิง",age!K4))</f>
        <v>ดี</v>
      </c>
    </row>
    <row r="5" spans="1:6" ht="23.25">
      <c r="A5" s="2" t="str">
        <f>'ป.1-3'!C5</f>
        <v>ชาย</v>
      </c>
      <c r="B5" t="str">
        <f>IF($A5="ชาย",age!B5,IF($A5="หญิง",age!C5))</f>
        <v>ดีมาก</v>
      </c>
      <c r="C5" t="str">
        <f>IF($A5="ชาย",age!D5,IF($A5="หญิง",age!E5))</f>
        <v>ต่ำมาก</v>
      </c>
      <c r="D5" t="str">
        <f>IF($A5="ชาย",age!F5,IF($A5="หญิง",age!G5))</f>
        <v>ปานกลาง</v>
      </c>
      <c r="E5" t="str">
        <f>IF($A5="ชาย",age!H5,IF($A5="หญิง",age!I5))</f>
        <v>ดีมาก</v>
      </c>
      <c r="F5" t="str">
        <f>IF($A5="ชาย",age!J5,IF($A5="หญิง",age!K5))</f>
        <v>ปานกลาง</v>
      </c>
    </row>
    <row r="6" spans="1:6" ht="23.25">
      <c r="A6" s="2">
        <f>'ป.1-3'!C6</f>
        <v>0</v>
      </c>
      <c r="B6" t="b">
        <f>IF($A6="ชาย",age!B6,IF($A6="หญิง",age!C6))</f>
        <v>0</v>
      </c>
      <c r="C6" t="b">
        <f>IF($A6="ชาย",age!D6,IF($A6="หญิง",age!E6))</f>
        <v>0</v>
      </c>
      <c r="D6" t="b">
        <f>IF($A6="ชาย",age!F6,IF($A6="หญิง",age!G6))</f>
        <v>0</v>
      </c>
      <c r="E6" t="b">
        <f>IF($A6="ชาย",age!H6,IF($A6="หญิง",age!I6))</f>
        <v>0</v>
      </c>
      <c r="F6" t="b">
        <f>IF($A6="ชาย",age!J6,IF($A6="หญิง",age!K6))</f>
        <v>0</v>
      </c>
    </row>
    <row r="7" spans="1:6" ht="23.25">
      <c r="A7" s="2">
        <f>'ป.1-3'!C7</f>
        <v>0</v>
      </c>
      <c r="B7" t="b">
        <f>IF($A7="ชาย",age!B7,IF($A7="หญิง",age!C7))</f>
        <v>0</v>
      </c>
      <c r="C7" t="b">
        <f>IF($A7="ชาย",age!D7,IF($A7="หญิง",age!E7))</f>
        <v>0</v>
      </c>
      <c r="D7" t="b">
        <f>IF($A7="ชาย",age!F7,IF($A7="หญิง",age!G7))</f>
        <v>0</v>
      </c>
      <c r="E7" t="b">
        <f>IF($A7="ชาย",age!H7,IF($A7="หญิง",age!I7))</f>
        <v>0</v>
      </c>
      <c r="F7" t="b">
        <f>IF($A7="ชาย",age!J7,IF($A7="หญิง",age!K7))</f>
        <v>0</v>
      </c>
    </row>
    <row r="8" spans="1:6" ht="23.25">
      <c r="A8" s="2">
        <f>'ป.1-3'!C8</f>
        <v>0</v>
      </c>
      <c r="B8" t="b">
        <f>IF($A8="ชาย",age!B8,IF($A8="หญิง",age!C8))</f>
        <v>0</v>
      </c>
      <c r="C8" t="b">
        <f>IF($A8="ชาย",age!D8,IF($A8="หญิง",age!E8))</f>
        <v>0</v>
      </c>
      <c r="D8" t="b">
        <f>IF($A8="ชาย",age!F8,IF($A8="หญิง",age!G8))</f>
        <v>0</v>
      </c>
      <c r="E8" t="b">
        <f>IF($A8="ชาย",age!H8,IF($A8="หญิง",age!I8))</f>
        <v>0</v>
      </c>
      <c r="F8" t="b">
        <f>IF($A8="ชาย",age!J8,IF($A8="หญิง",age!K8))</f>
        <v>0</v>
      </c>
    </row>
    <row r="9" spans="1:6" ht="23.25">
      <c r="A9" s="2">
        <f>'ป.1-3'!C9</f>
        <v>0</v>
      </c>
      <c r="B9" t="b">
        <f>IF($A9="ชาย",age!B9,IF($A9="หญิง",age!C9))</f>
        <v>0</v>
      </c>
      <c r="C9" t="b">
        <f>IF($A9="ชาย",age!D9,IF($A9="หญิง",age!E9))</f>
        <v>0</v>
      </c>
      <c r="D9" t="b">
        <f>IF($A9="ชาย",age!F9,IF($A9="หญิง",age!G9))</f>
        <v>0</v>
      </c>
      <c r="E9" t="b">
        <f>IF($A9="ชาย",age!H9,IF($A9="หญิง",age!I9))</f>
        <v>0</v>
      </c>
      <c r="F9" t="b">
        <f>IF($A9="ชาย",age!J9,IF($A9="หญิง",age!K9))</f>
        <v>0</v>
      </c>
    </row>
    <row r="10" spans="1:6" ht="23.25">
      <c r="A10" s="2">
        <f>'ป.1-3'!C10</f>
        <v>0</v>
      </c>
      <c r="B10" t="b">
        <f>IF($A10="ชาย",age!B10,IF($A10="หญิง",age!C10))</f>
        <v>0</v>
      </c>
      <c r="C10" t="b">
        <f>IF($A10="ชาย",age!D10,IF($A10="หญิง",age!E10))</f>
        <v>0</v>
      </c>
      <c r="D10" t="b">
        <f>IF($A10="ชาย",age!F10,IF($A10="หญิง",age!G10))</f>
        <v>0</v>
      </c>
      <c r="E10" t="b">
        <f>IF($A10="ชาย",age!H10,IF($A10="หญิง",age!I10))</f>
        <v>0</v>
      </c>
      <c r="F10" t="b">
        <f>IF($A10="ชาย",age!J10,IF($A10="หญิง",age!K10))</f>
        <v>0</v>
      </c>
    </row>
    <row r="11" spans="1:6" ht="23.25">
      <c r="A11" s="2">
        <f>'ป.1-3'!C11</f>
        <v>0</v>
      </c>
      <c r="B11" t="b">
        <f>IF($A11="ชาย",age!B11,IF($A11="หญิง",age!C11))</f>
        <v>0</v>
      </c>
      <c r="C11" t="b">
        <f>IF($A11="ชาย",age!D11,IF($A11="หญิง",age!E11))</f>
        <v>0</v>
      </c>
      <c r="D11" t="b">
        <f>IF($A11="ชาย",age!F11,IF($A11="หญิง",age!G11))</f>
        <v>0</v>
      </c>
      <c r="E11" t="b">
        <f>IF($A11="ชาย",age!H11,IF($A11="หญิง",age!I11))</f>
        <v>0</v>
      </c>
      <c r="F11" t="b">
        <f>IF($A11="ชาย",age!J11,IF($A11="หญิง",age!K11))</f>
        <v>0</v>
      </c>
    </row>
    <row r="12" spans="1:6" ht="23.25">
      <c r="A12" s="2">
        <f>'ป.1-3'!C12</f>
        <v>0</v>
      </c>
      <c r="B12" t="b">
        <f>IF($A12="ชาย",age!B12,IF($A12="หญิง",age!C12))</f>
        <v>0</v>
      </c>
      <c r="C12" t="b">
        <f>IF($A12="ชาย",age!D12,IF($A12="หญิง",age!E12))</f>
        <v>0</v>
      </c>
      <c r="D12" t="b">
        <f>IF($A12="ชาย",age!F12,IF($A12="หญิง",age!G12))</f>
        <v>0</v>
      </c>
      <c r="E12" t="b">
        <f>IF($A12="ชาย",age!H12,IF($A12="หญิง",age!I12))</f>
        <v>0</v>
      </c>
      <c r="F12" t="b">
        <f>IF($A12="ชาย",age!J12,IF($A12="หญิง",age!K12))</f>
        <v>0</v>
      </c>
    </row>
    <row r="13" spans="1:6" ht="23.25">
      <c r="A13" s="2">
        <f>'ป.1-3'!C13</f>
        <v>0</v>
      </c>
      <c r="B13" t="b">
        <f>IF($A13="ชาย",age!B13,IF($A13="หญิง",age!C13))</f>
        <v>0</v>
      </c>
      <c r="C13" t="b">
        <f>IF($A13="ชาย",age!D13,IF($A13="หญิง",age!E13))</f>
        <v>0</v>
      </c>
      <c r="D13" t="b">
        <f>IF($A13="ชาย",age!F13,IF($A13="หญิง",age!G13))</f>
        <v>0</v>
      </c>
      <c r="E13" t="b">
        <f>IF($A13="ชาย",age!H13,IF($A13="หญิง",age!I13))</f>
        <v>0</v>
      </c>
      <c r="F13" t="b">
        <f>IF($A13="ชาย",age!J13,IF($A13="หญิง",age!K13))</f>
        <v>0</v>
      </c>
    </row>
    <row r="14" spans="1:6" ht="23.25">
      <c r="A14" s="2">
        <f>'ป.1-3'!C14</f>
        <v>0</v>
      </c>
      <c r="B14" t="b">
        <f>IF($A14="ชาย",age!B14,IF($A14="หญิง",age!C14))</f>
        <v>0</v>
      </c>
      <c r="C14" t="b">
        <f>IF($A14="ชาย",age!D14,IF($A14="หญิง",age!E14))</f>
        <v>0</v>
      </c>
      <c r="D14" t="b">
        <f>IF($A14="ชาย",age!F14,IF($A14="หญิง",age!G14))</f>
        <v>0</v>
      </c>
      <c r="E14" t="b">
        <f>IF($A14="ชาย",age!H14,IF($A14="หญิง",age!I14))</f>
        <v>0</v>
      </c>
      <c r="F14" t="b">
        <f>IF($A14="ชาย",age!J14,IF($A14="หญิง",age!K14))</f>
        <v>0</v>
      </c>
    </row>
    <row r="15" spans="1:6" ht="23.25">
      <c r="A15" s="2">
        <f>'ป.1-3'!C15</f>
        <v>0</v>
      </c>
      <c r="B15" t="b">
        <f>IF($A15="ชาย",age!B15,IF($A15="หญิง",age!C15))</f>
        <v>0</v>
      </c>
      <c r="C15" t="b">
        <f>IF($A15="ชาย",age!D15,IF($A15="หญิง",age!E15))</f>
        <v>0</v>
      </c>
      <c r="D15" t="b">
        <f>IF($A15="ชาย",age!F15,IF($A15="หญิง",age!G15))</f>
        <v>0</v>
      </c>
      <c r="E15" t="b">
        <f>IF($A15="ชาย",age!H15,IF($A15="หญิง",age!I15))</f>
        <v>0</v>
      </c>
      <c r="F15" t="b">
        <f>IF($A15="ชาย",age!J15,IF($A15="หญิง",age!K15))</f>
        <v>0</v>
      </c>
    </row>
    <row r="16" spans="1:6" ht="23.25">
      <c r="A16" s="2">
        <f>'ป.1-3'!C16</f>
        <v>0</v>
      </c>
      <c r="B16" t="b">
        <f>IF($A16="ชาย",age!B16,IF($A16="หญิง",age!C16))</f>
        <v>0</v>
      </c>
      <c r="C16" t="b">
        <f>IF($A16="ชาย",age!D16,IF($A16="หญิง",age!E16))</f>
        <v>0</v>
      </c>
      <c r="D16" t="b">
        <f>IF($A16="ชาย",age!F16,IF($A16="หญิง",age!G16))</f>
        <v>0</v>
      </c>
      <c r="E16" t="b">
        <f>IF($A16="ชาย",age!H16,IF($A16="หญิง",age!I16))</f>
        <v>0</v>
      </c>
      <c r="F16" t="b">
        <f>IF($A16="ชาย",age!J16,IF($A16="หญิง",age!K16))</f>
        <v>0</v>
      </c>
    </row>
    <row r="17" spans="1:6" ht="23.25">
      <c r="A17" s="2">
        <f>'ป.1-3'!C17</f>
        <v>0</v>
      </c>
      <c r="B17" t="b">
        <f>IF($A17="ชาย",age!B17,IF($A17="หญิง",age!C17))</f>
        <v>0</v>
      </c>
      <c r="C17" t="b">
        <f>IF($A17="ชาย",age!D17,IF($A17="หญิง",age!E17))</f>
        <v>0</v>
      </c>
      <c r="D17" t="b">
        <f>IF($A17="ชาย",age!F17,IF($A17="หญิง",age!G17))</f>
        <v>0</v>
      </c>
      <c r="E17" t="b">
        <f>IF($A17="ชาย",age!H17,IF($A17="หญิง",age!I17))</f>
        <v>0</v>
      </c>
      <c r="F17" t="b">
        <f>IF($A17="ชาย",age!J17,IF($A17="หญิง",age!K17))</f>
        <v>0</v>
      </c>
    </row>
    <row r="18" spans="1:6" ht="23.25">
      <c r="A18" s="2">
        <f>'ป.1-3'!C18</f>
        <v>0</v>
      </c>
      <c r="B18" t="b">
        <f>IF($A18="ชาย",age!B18,IF($A18="หญิง",age!C18))</f>
        <v>0</v>
      </c>
      <c r="C18" t="b">
        <f>IF($A18="ชาย",age!D18,IF($A18="หญิง",age!E18))</f>
        <v>0</v>
      </c>
      <c r="D18" t="b">
        <f>IF($A18="ชาย",age!F18,IF($A18="หญิง",age!G18))</f>
        <v>0</v>
      </c>
      <c r="E18" t="b">
        <f>IF($A18="ชาย",age!H18,IF($A18="หญิง",age!I18))</f>
        <v>0</v>
      </c>
      <c r="F18" t="b">
        <f>IF($A18="ชาย",age!J18,IF($A18="หญิง",age!K18))</f>
        <v>0</v>
      </c>
    </row>
    <row r="19" spans="1:6" ht="23.25">
      <c r="A19" s="2">
        <f>'ป.1-3'!C19</f>
        <v>0</v>
      </c>
      <c r="B19" t="b">
        <f>IF($A19="ชาย",age!B19,IF($A19="หญิง",age!C19))</f>
        <v>0</v>
      </c>
      <c r="C19" t="b">
        <f>IF($A19="ชาย",age!D19,IF($A19="หญิง",age!E19))</f>
        <v>0</v>
      </c>
      <c r="D19" t="b">
        <f>IF($A19="ชาย",age!F19,IF($A19="หญิง",age!G19))</f>
        <v>0</v>
      </c>
      <c r="E19" t="b">
        <f>IF($A19="ชาย",age!H19,IF($A19="หญิง",age!I19))</f>
        <v>0</v>
      </c>
      <c r="F19" t="b">
        <f>IF($A19="ชาย",age!J19,IF($A19="หญิง",age!K19))</f>
        <v>0</v>
      </c>
    </row>
    <row r="20" spans="1:6" ht="23.25">
      <c r="A20" s="2">
        <f>'ป.1-3'!C20</f>
        <v>0</v>
      </c>
      <c r="B20" t="b">
        <f>IF($A20="ชาย",age!B20,IF($A20="หญิง",age!C20))</f>
        <v>0</v>
      </c>
      <c r="C20" t="b">
        <f>IF($A20="ชาย",age!D20,IF($A20="หญิง",age!E20))</f>
        <v>0</v>
      </c>
      <c r="D20" t="b">
        <f>IF($A20="ชาย",age!F20,IF($A20="หญิง",age!G20))</f>
        <v>0</v>
      </c>
      <c r="E20" t="b">
        <f>IF($A20="ชาย",age!H20,IF($A20="หญิง",age!I20))</f>
        <v>0</v>
      </c>
      <c r="F20" t="b">
        <f>IF($A20="ชาย",age!J20,IF($A20="หญิง",age!K20))</f>
        <v>0</v>
      </c>
    </row>
    <row r="21" spans="1:6" ht="23.25">
      <c r="A21" s="2">
        <f>'ป.1-3'!C21</f>
        <v>0</v>
      </c>
      <c r="B21" t="b">
        <f>IF($A21="ชาย",age!B21,IF($A21="หญิง",age!C21))</f>
        <v>0</v>
      </c>
      <c r="C21" t="b">
        <f>IF($A21="ชาย",age!D21,IF($A21="หญิง",age!E21))</f>
        <v>0</v>
      </c>
      <c r="D21" t="b">
        <f>IF($A21="ชาย",age!F21,IF($A21="หญิง",age!G21))</f>
        <v>0</v>
      </c>
      <c r="E21" t="b">
        <f>IF($A21="ชาย",age!H21,IF($A21="หญิง",age!I21))</f>
        <v>0</v>
      </c>
      <c r="F21" t="b">
        <f>IF($A21="ชาย",age!J21,IF($A21="หญิง",age!K21))</f>
        <v>0</v>
      </c>
    </row>
    <row r="22" spans="1:6" ht="23.25">
      <c r="A22" s="2">
        <f>'ป.1-3'!C22</f>
        <v>0</v>
      </c>
      <c r="B22" t="b">
        <f>IF($A22="ชาย",age!B22,IF($A22="หญิง",age!C22))</f>
        <v>0</v>
      </c>
      <c r="C22" t="b">
        <f>IF($A22="ชาย",age!D22,IF($A22="หญิง",age!E22))</f>
        <v>0</v>
      </c>
      <c r="D22" t="b">
        <f>IF($A22="ชาย",age!F22,IF($A22="หญิง",age!G22))</f>
        <v>0</v>
      </c>
      <c r="E22" t="b">
        <f>IF($A22="ชาย",age!H22,IF($A22="หญิง",age!I22))</f>
        <v>0</v>
      </c>
      <c r="F22" t="b">
        <f>IF($A22="ชาย",age!J22,IF($A22="หญิง",age!K22))</f>
        <v>0</v>
      </c>
    </row>
    <row r="23" spans="1:6" ht="23.25">
      <c r="A23" s="2">
        <f>'ป.1-3'!C23</f>
        <v>0</v>
      </c>
      <c r="B23" t="b">
        <f>IF($A23="ชาย",age!B23,IF($A23="หญิง",age!C23))</f>
        <v>0</v>
      </c>
      <c r="C23" t="b">
        <f>IF($A23="ชาย",age!D23,IF($A23="หญิง",age!E23))</f>
        <v>0</v>
      </c>
      <c r="D23" t="b">
        <f>IF($A23="ชาย",age!F23,IF($A23="หญิง",age!G23))</f>
        <v>0</v>
      </c>
      <c r="E23" t="b">
        <f>IF($A23="ชาย",age!H23,IF($A23="หญิง",age!I23))</f>
        <v>0</v>
      </c>
      <c r="F23" t="b">
        <f>IF($A23="ชาย",age!J23,IF($A23="หญิง",age!K23))</f>
        <v>0</v>
      </c>
    </row>
    <row r="24" spans="1:6" ht="23.25">
      <c r="A24" s="2">
        <f>'ป.1-3'!C24</f>
        <v>0</v>
      </c>
      <c r="B24" t="b">
        <f>IF($A24="ชาย",age!B24,IF($A24="หญิง",age!C24))</f>
        <v>0</v>
      </c>
      <c r="C24" t="b">
        <f>IF($A24="ชาย",age!D24,IF($A24="หญิง",age!E24))</f>
        <v>0</v>
      </c>
      <c r="D24" t="b">
        <f>IF($A24="ชาย",age!F24,IF($A24="หญิง",age!G24))</f>
        <v>0</v>
      </c>
      <c r="E24" t="b">
        <f>IF($A24="ชาย",age!H24,IF($A24="หญิง",age!I24))</f>
        <v>0</v>
      </c>
      <c r="F24" t="b">
        <f>IF($A24="ชาย",age!J24,IF($A24="หญิง",age!K24))</f>
        <v>0</v>
      </c>
    </row>
    <row r="25" spans="1:6" ht="23.25">
      <c r="A25" s="2">
        <f>'ป.1-3'!C25</f>
        <v>0</v>
      </c>
      <c r="B25" t="b">
        <f>IF($A25="ชาย",age!B25,IF($A25="หญิง",age!C25))</f>
        <v>0</v>
      </c>
      <c r="C25" t="b">
        <f>IF($A25="ชาย",age!D25,IF($A25="หญิง",age!E25))</f>
        <v>0</v>
      </c>
      <c r="D25" t="b">
        <f>IF($A25="ชาย",age!F25,IF($A25="หญิง",age!G25))</f>
        <v>0</v>
      </c>
      <c r="E25" t="b">
        <f>IF($A25="ชาย",age!H25,IF($A25="หญิง",age!I25))</f>
        <v>0</v>
      </c>
      <c r="F25" t="b">
        <f>IF($A25="ชาย",age!J25,IF($A25="หญิง",age!K25))</f>
        <v>0</v>
      </c>
    </row>
    <row r="26" spans="1:6" ht="23.25">
      <c r="A26" s="2">
        <f>'ป.1-3'!C26</f>
        <v>0</v>
      </c>
      <c r="B26" t="b">
        <f>IF($A26="ชาย",age!B26,IF($A26="หญิง",age!C26))</f>
        <v>0</v>
      </c>
      <c r="C26" t="b">
        <f>IF($A26="ชาย",age!D26,IF($A26="หญิง",age!E26))</f>
        <v>0</v>
      </c>
      <c r="D26" t="b">
        <f>IF($A26="ชาย",age!F26,IF($A26="หญิง",age!G26))</f>
        <v>0</v>
      </c>
      <c r="E26" t="b">
        <f>IF($A26="ชาย",age!H26,IF($A26="หญิง",age!I26))</f>
        <v>0</v>
      </c>
      <c r="F26" t="b">
        <f>IF($A26="ชาย",age!J26,IF($A26="หญิง",age!K26))</f>
        <v>0</v>
      </c>
    </row>
    <row r="27" spans="1:6" ht="23.25">
      <c r="A27" s="2">
        <f>'ป.1-3'!C27</f>
        <v>0</v>
      </c>
      <c r="B27" t="b">
        <f>IF($A27="ชาย",age!B27,IF($A27="หญิง",age!C27))</f>
        <v>0</v>
      </c>
      <c r="C27" t="b">
        <f>IF($A27="ชาย",age!D27,IF($A27="หญิง",age!E27))</f>
        <v>0</v>
      </c>
      <c r="D27" t="b">
        <f>IF($A27="ชาย",age!F27,IF($A27="หญิง",age!G27))</f>
        <v>0</v>
      </c>
      <c r="E27" t="b">
        <f>IF($A27="ชาย",age!H27,IF($A27="หญิง",age!I27))</f>
        <v>0</v>
      </c>
      <c r="F27" t="b">
        <f>IF($A27="ชาย",age!J27,IF($A27="หญิง",age!K27))</f>
        <v>0</v>
      </c>
    </row>
    <row r="28" spans="1:6" ht="23.25">
      <c r="A28" s="2">
        <f>'ป.1-3'!C28</f>
        <v>0</v>
      </c>
      <c r="B28" t="b">
        <f>IF($A28="ชาย",age!B28,IF($A28="หญิง",age!C28))</f>
        <v>0</v>
      </c>
      <c r="C28" t="b">
        <f>IF($A28="ชาย",age!D28,IF($A28="หญิง",age!E28))</f>
        <v>0</v>
      </c>
      <c r="D28" t="b">
        <f>IF($A28="ชาย",age!F28,IF($A28="หญิง",age!G28))</f>
        <v>0</v>
      </c>
      <c r="E28" t="b">
        <f>IF($A28="ชาย",age!H28,IF($A28="หญิง",age!I28))</f>
        <v>0</v>
      </c>
      <c r="F28" t="b">
        <f>IF($A28="ชาย",age!J28,IF($A28="หญิง",age!K28))</f>
        <v>0</v>
      </c>
    </row>
    <row r="29" spans="1:6" ht="23.25">
      <c r="A29" s="2">
        <f>'ป.1-3'!C29</f>
        <v>0</v>
      </c>
      <c r="B29" t="b">
        <f>IF($A29="ชาย",age!B29,IF($A29="หญิง",age!C29))</f>
        <v>0</v>
      </c>
      <c r="C29" t="b">
        <f>IF($A29="ชาย",age!D29,IF($A29="หญิง",age!E29))</f>
        <v>0</v>
      </c>
      <c r="D29" t="b">
        <f>IF($A29="ชาย",age!F29,IF($A29="หญิง",age!G29))</f>
        <v>0</v>
      </c>
      <c r="E29" t="b">
        <f>IF($A29="ชาย",age!H29,IF($A29="หญิง",age!I29))</f>
        <v>0</v>
      </c>
      <c r="F29" t="b">
        <f>IF($A29="ชาย",age!J29,IF($A29="หญิง",age!K29))</f>
        <v>0</v>
      </c>
    </row>
    <row r="30" spans="1:6" ht="23.25">
      <c r="A30" s="2">
        <f>'ป.1-3'!C30</f>
        <v>0</v>
      </c>
      <c r="B30" t="b">
        <f>IF($A30="ชาย",age!B30,IF($A30="หญิง",age!C30))</f>
        <v>0</v>
      </c>
      <c r="C30" t="b">
        <f>IF($A30="ชาย",age!D30,IF($A30="หญิง",age!E30))</f>
        <v>0</v>
      </c>
      <c r="D30" t="b">
        <f>IF($A30="ชาย",age!F30,IF($A30="หญิง",age!G30))</f>
        <v>0</v>
      </c>
      <c r="E30" t="b">
        <f>IF($A30="ชาย",age!H30,IF($A30="หญิง",age!I30))</f>
        <v>0</v>
      </c>
      <c r="F30" t="b">
        <f>IF($A30="ชาย",age!J30,IF($A30="หญิง",age!K30))</f>
        <v>0</v>
      </c>
    </row>
    <row r="31" spans="1:6" ht="23.25">
      <c r="A31" s="2">
        <f>'ป.1-3'!C31</f>
        <v>0</v>
      </c>
      <c r="B31" t="b">
        <f>IF($A31="ชาย",age!B31,IF($A31="หญิง",age!C31))</f>
        <v>0</v>
      </c>
      <c r="C31" t="b">
        <f>IF($A31="ชาย",age!D31,IF($A31="หญิง",age!E31))</f>
        <v>0</v>
      </c>
      <c r="D31" t="b">
        <f>IF($A31="ชาย",age!F31,IF($A31="หญิง",age!G31))</f>
        <v>0</v>
      </c>
      <c r="E31" t="b">
        <f>IF($A31="ชาย",age!H31,IF($A31="หญิง",age!I31))</f>
        <v>0</v>
      </c>
      <c r="F31" t="b">
        <f>IF($A31="ชาย",age!J31,IF($A31="หญิง",age!K31))</f>
        <v>0</v>
      </c>
    </row>
    <row r="32" spans="1:6" ht="23.25">
      <c r="A32" s="2">
        <f>'ป.1-3'!C32</f>
        <v>0</v>
      </c>
      <c r="B32" t="b">
        <f>IF($A32="ชาย",age!B32,IF($A32="หญิง",age!C32))</f>
        <v>0</v>
      </c>
      <c r="C32" t="b">
        <f>IF($A32="ชาย",age!D32,IF($A32="หญิง",age!E32))</f>
        <v>0</v>
      </c>
      <c r="D32" t="b">
        <f>IF($A32="ชาย",age!F32,IF($A32="หญิง",age!G32))</f>
        <v>0</v>
      </c>
      <c r="E32" t="b">
        <f>IF($A32="ชาย",age!H32,IF($A32="หญิง",age!I32))</f>
        <v>0</v>
      </c>
      <c r="F32" t="b">
        <f>IF($A32="ชาย",age!J32,IF($A32="หญิง",age!K32))</f>
        <v>0</v>
      </c>
    </row>
    <row r="33" spans="1:6" ht="23.25">
      <c r="A33" s="2">
        <f>'ป.1-3'!C33</f>
        <v>0</v>
      </c>
      <c r="B33" t="b">
        <f>IF($A33="ชาย",age!B33,IF($A33="หญิง",age!C33))</f>
        <v>0</v>
      </c>
      <c r="C33" t="b">
        <f>IF($A33="ชาย",age!D33,IF($A33="หญิง",age!E33))</f>
        <v>0</v>
      </c>
      <c r="D33" t="b">
        <f>IF($A33="ชาย",age!F33,IF($A33="หญิง",age!G33))</f>
        <v>0</v>
      </c>
      <c r="E33" t="b">
        <f>IF($A33="ชาย",age!H33,IF($A33="หญิง",age!I33))</f>
        <v>0</v>
      </c>
      <c r="F33" t="b">
        <f>IF($A33="ชาย",age!J33,IF($A33="หญิง",age!K33))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3"/>
  <sheetViews>
    <sheetView workbookViewId="0" topLeftCell="A19">
      <selection activeCell="A4" sqref="A4"/>
    </sheetView>
  </sheetViews>
  <sheetFormatPr defaultColWidth="9.140625" defaultRowHeight="23.25"/>
  <cols>
    <col min="1" max="11" width="10.7109375" style="0" customWidth="1"/>
  </cols>
  <sheetData>
    <row r="2" spans="2:11" ht="23.25">
      <c r="B2" s="26" t="s">
        <v>21</v>
      </c>
      <c r="C2" s="26"/>
      <c r="D2" s="26" t="s">
        <v>28</v>
      </c>
      <c r="E2" s="26"/>
      <c r="F2" s="26" t="s">
        <v>31</v>
      </c>
      <c r="G2" s="26"/>
      <c r="H2" s="26" t="s">
        <v>22</v>
      </c>
      <c r="I2" s="26"/>
      <c r="J2" s="26" t="s">
        <v>32</v>
      </c>
      <c r="K2" s="26"/>
    </row>
    <row r="3" spans="1:11" s="1" customFormat="1" ht="23.25">
      <c r="A3" s="1" t="s">
        <v>0</v>
      </c>
      <c r="B3" s="1" t="s">
        <v>1</v>
      </c>
      <c r="C3" s="1" t="s">
        <v>2</v>
      </c>
      <c r="D3" s="1" t="s">
        <v>1</v>
      </c>
      <c r="E3" s="1" t="s">
        <v>2</v>
      </c>
      <c r="F3" s="1" t="s">
        <v>1</v>
      </c>
      <c r="G3" s="1" t="s">
        <v>2</v>
      </c>
      <c r="H3" s="1" t="s">
        <v>1</v>
      </c>
      <c r="I3" s="1" t="s">
        <v>2</v>
      </c>
      <c r="J3" s="1" t="s">
        <v>1</v>
      </c>
      <c r="K3" s="1" t="s">
        <v>2</v>
      </c>
    </row>
    <row r="4" spans="1:11" ht="23.25">
      <c r="A4" s="3">
        <f>'ป.1-3'!D4</f>
        <v>7</v>
      </c>
      <c r="B4" s="1" t="str">
        <f>IF($A4=7,1!B4,IF($A4=8,1!C4,IF($A4=9,1!D4," ")))</f>
        <v>ดีมาก</v>
      </c>
      <c r="C4" s="1" t="str">
        <f>IF($A4=7,1!J4,IF($A4=8,1!K4,IF($A4=9,1!L4," ")))</f>
        <v>ดีมาก</v>
      </c>
      <c r="D4" s="1" t="str">
        <f>IF($A4=7,3!B4,IF($A4=8,3!C4,IF($A4=9,3!D4," ")))</f>
        <v>ต่ำมาก</v>
      </c>
      <c r="E4" s="1" t="str">
        <f>IF($A4=7,3!J4,IF($A4=8,3!K4,IF($A4=9,3!L4," ")))</f>
        <v>ต่ำมาก</v>
      </c>
      <c r="F4" s="1" t="str">
        <f>IF($A4=7,4!B4,IF($A4=8,4!C4,IF($A4=9,4!D4," ")))</f>
        <v>ปานกลาง</v>
      </c>
      <c r="G4" s="1" t="str">
        <f>IF($A4=7,4!J4,IF($A4=8,4!K4,IF($A4=9,4!L4," ")))</f>
        <v>ปานกลาง</v>
      </c>
      <c r="H4" s="1" t="str">
        <f>IF($A4=7,5!J4,IF($A4=8,5!K4,IF($A4=9,5!L4," ")))</f>
        <v>ดีมาก</v>
      </c>
      <c r="I4" s="1" t="str">
        <f>IF($A4=7,5!C4,IF($A4=8,5!D4,IF($A4=9,5!E4," ")))</f>
        <v>ดีมาก</v>
      </c>
      <c r="J4" s="1" t="str">
        <f>IF($A4=7,6!B4,IF($A4=8,6!C4,IF($A4=9,6!D4," ")))</f>
        <v>ดี</v>
      </c>
      <c r="K4" s="1" t="str">
        <f>IF($A4=7,1!J4,IF($A4=8,1!K4,IF($A4=9,1!L4," ")))</f>
        <v>ดีมาก</v>
      </c>
    </row>
    <row r="5" spans="1:11" ht="23.25">
      <c r="A5" s="3">
        <f>'ป.1-3'!D5</f>
        <v>7</v>
      </c>
      <c r="B5" s="1" t="str">
        <f>IF($A5=7,1!B5,IF($A5=8,1!C5,IF($A5=9,1!D5," ")))</f>
        <v>ดีมาก</v>
      </c>
      <c r="C5" s="1" t="str">
        <f>IF($A5=7,1!J5,IF($A5=8,1!K5,IF($A5=9,1!L5," ")))</f>
        <v>ดีมาก</v>
      </c>
      <c r="D5" s="1" t="str">
        <f>IF($A5=7,3!B5,IF($A5=8,3!C5,IF($A5=9,3!D5," ")))</f>
        <v>ต่ำมาก</v>
      </c>
      <c r="E5" s="1" t="str">
        <f>IF($A5=7,3!J5,IF($A5=8,3!K5,IF($A5=9,3!L5," ")))</f>
        <v>ต่ำมาก</v>
      </c>
      <c r="F5" s="1" t="str">
        <f>IF($A5=7,4!B5,IF($A5=8,4!C5,IF($A5=9,4!D5," ")))</f>
        <v>ปานกลาง</v>
      </c>
      <c r="G5" s="1" t="str">
        <f>IF($A5=7,4!J5,IF($A5=8,4!K5,IF($A5=9,4!L5," ")))</f>
        <v>ปานกลาง</v>
      </c>
      <c r="H5" s="1" t="str">
        <f>IF($A5=7,5!J5,IF($A5=8,5!K5,IF($A5=9,5!L5," ")))</f>
        <v>ดีมาก</v>
      </c>
      <c r="I5" s="1" t="str">
        <f>IF($A5=7,5!C5,IF($A5=8,5!D5,IF($A5=9,5!E5," ")))</f>
        <v>ดีมาก</v>
      </c>
      <c r="J5" s="1" t="str">
        <f>IF($A5=7,6!B5,IF($A5=8,6!C5,IF($A5=9,6!D5," ")))</f>
        <v>ปานกลาง</v>
      </c>
      <c r="K5" s="1" t="str">
        <f>IF($A5=7,1!J5,IF($A5=8,1!K5,IF($A5=9,1!L5," ")))</f>
        <v>ดีมาก</v>
      </c>
    </row>
    <row r="6" spans="1:11" ht="23.25">
      <c r="A6" s="3">
        <f>'ป.1-3'!D6</f>
        <v>0</v>
      </c>
      <c r="B6" s="1" t="str">
        <f>IF($A6=7,1!B6,IF($A6=8,1!C6,IF($A6=9,1!D6," ")))</f>
        <v> </v>
      </c>
      <c r="C6" s="1" t="str">
        <f>IF($A6=7,1!J6,IF($A6=8,1!K6,IF($A6=9,1!L6," ")))</f>
        <v> </v>
      </c>
      <c r="D6" s="1" t="str">
        <f>IF($A6=7,3!B6,IF($A6=8,3!C6,IF($A6=9,3!D6," ")))</f>
        <v> </v>
      </c>
      <c r="E6" s="1" t="str">
        <f>IF($A6=7,3!J6,IF($A6=8,3!K6,IF($A6=9,3!L6," ")))</f>
        <v> </v>
      </c>
      <c r="F6" s="1" t="str">
        <f>IF($A6=7,4!B6,IF($A6=8,4!C6,IF($A6=9,4!D6," ")))</f>
        <v> </v>
      </c>
      <c r="G6" s="1" t="str">
        <f>IF($A6=7,4!J6,IF($A6=8,4!K6,IF($A6=9,4!L6," ")))</f>
        <v> </v>
      </c>
      <c r="H6" s="1" t="str">
        <f>IF($A6=7,5!J6,IF($A6=8,5!K6,IF($A6=9,5!L6," ")))</f>
        <v> </v>
      </c>
      <c r="I6" s="1" t="str">
        <f>IF($A6=7,5!C6,IF($A6=8,5!D6,IF($A6=9,5!E6," ")))</f>
        <v> </v>
      </c>
      <c r="J6" s="1" t="str">
        <f>IF($A6=7,6!B6,IF($A6=8,6!C6,IF($A6=9,6!D6," ")))</f>
        <v> </v>
      </c>
      <c r="K6" s="1" t="str">
        <f>IF($A6=7,1!J6,IF($A6=8,1!K6,IF($A6=9,1!L6," ")))</f>
        <v> </v>
      </c>
    </row>
    <row r="7" spans="1:11" ht="23.25">
      <c r="A7" s="3">
        <f>'ป.1-3'!D7</f>
        <v>0</v>
      </c>
      <c r="B7" s="1" t="str">
        <f>IF($A7=7,1!B7,IF($A7=8,1!C7,IF($A7=9,1!D7," ")))</f>
        <v> </v>
      </c>
      <c r="C7" s="1" t="str">
        <f>IF($A7=7,1!J7,IF($A7=8,1!K7,IF($A7=9,1!L7," ")))</f>
        <v> </v>
      </c>
      <c r="D7" s="1" t="str">
        <f>IF($A7=7,3!B7,IF($A7=8,3!C7,IF($A7=9,3!D7," ")))</f>
        <v> </v>
      </c>
      <c r="E7" s="1" t="str">
        <f>IF($A7=7,3!J7,IF($A7=8,3!K7,IF($A7=9,3!L7," ")))</f>
        <v> </v>
      </c>
      <c r="F7" s="1" t="str">
        <f>IF($A7=7,4!B7,IF($A7=8,4!C7,IF($A7=9,4!D7," ")))</f>
        <v> </v>
      </c>
      <c r="G7" s="1" t="str">
        <f>IF($A7=7,4!J7,IF($A7=8,4!K7,IF($A7=9,4!L7," ")))</f>
        <v> </v>
      </c>
      <c r="H7" s="1" t="str">
        <f>IF($A7=7,5!J7,IF($A7=8,5!K7,IF($A7=9,5!L7," ")))</f>
        <v> </v>
      </c>
      <c r="I7" s="1" t="str">
        <f>IF($A7=7,5!C7,IF($A7=8,5!D7,IF($A7=9,5!E7," ")))</f>
        <v> </v>
      </c>
      <c r="J7" s="1" t="str">
        <f>IF($A7=7,6!B7,IF($A7=8,6!C7,IF($A7=9,6!D7," ")))</f>
        <v> </v>
      </c>
      <c r="K7" s="1" t="str">
        <f>IF($A7=7,1!J7,IF($A7=8,1!K7,IF($A7=9,1!L7," ")))</f>
        <v> </v>
      </c>
    </row>
    <row r="8" spans="1:11" ht="23.25">
      <c r="A8" s="3">
        <f>'ป.1-3'!D8</f>
        <v>0</v>
      </c>
      <c r="B8" s="1" t="str">
        <f>IF($A8=7,1!B8,IF($A8=8,1!C8,IF($A8=9,1!D8," ")))</f>
        <v> </v>
      </c>
      <c r="C8" s="1" t="str">
        <f>IF($A8=7,1!J8,IF($A8=8,1!K8,IF($A8=9,1!L8," ")))</f>
        <v> </v>
      </c>
      <c r="D8" s="1" t="str">
        <f>IF($A8=7,3!B8,IF($A8=8,3!C8,IF($A8=9,3!D8," ")))</f>
        <v> </v>
      </c>
      <c r="E8" s="1" t="str">
        <f>IF($A8=7,3!J8,IF($A8=8,3!K8,IF($A8=9,3!L8," ")))</f>
        <v> </v>
      </c>
      <c r="F8" s="1" t="str">
        <f>IF($A8=7,4!B8,IF($A8=8,4!C8,IF($A8=9,4!D8," ")))</f>
        <v> </v>
      </c>
      <c r="G8" s="1" t="str">
        <f>IF($A8=7,4!J8,IF($A8=8,4!K8,IF($A8=9,4!L8," ")))</f>
        <v> </v>
      </c>
      <c r="H8" s="1" t="str">
        <f>IF($A8=7,5!J8,IF($A8=8,5!K8,IF($A8=9,5!L8," ")))</f>
        <v> </v>
      </c>
      <c r="I8" s="1" t="str">
        <f>IF($A8=7,5!C8,IF($A8=8,5!D8,IF($A8=9,5!E8," ")))</f>
        <v> </v>
      </c>
      <c r="J8" s="1" t="str">
        <f>IF($A8=7,6!B8,IF($A8=8,6!C8,IF($A8=9,6!D8," ")))</f>
        <v> </v>
      </c>
      <c r="K8" s="1" t="str">
        <f>IF($A8=7,1!J8,IF($A8=8,1!K8,IF($A8=9,1!L8," ")))</f>
        <v> </v>
      </c>
    </row>
    <row r="9" spans="1:11" ht="23.25">
      <c r="A9" s="3">
        <f>'ป.1-3'!D9</f>
        <v>0</v>
      </c>
      <c r="B9" s="1" t="str">
        <f>IF($A9=7,1!B9,IF($A9=8,1!C9,IF($A9=9,1!D9," ")))</f>
        <v> </v>
      </c>
      <c r="C9" s="1" t="str">
        <f>IF($A9=7,1!J9,IF($A9=8,1!K9,IF($A9=9,1!L9," ")))</f>
        <v> </v>
      </c>
      <c r="D9" s="1" t="str">
        <f>IF($A9=7,3!B9,IF($A9=8,3!C9,IF($A9=9,3!D9," ")))</f>
        <v> </v>
      </c>
      <c r="E9" s="1" t="str">
        <f>IF($A9=7,3!J9,IF($A9=8,3!K9,IF($A9=9,3!L9," ")))</f>
        <v> </v>
      </c>
      <c r="F9" s="1" t="str">
        <f>IF($A9=7,4!B9,IF($A9=8,4!C9,IF($A9=9,4!D9," ")))</f>
        <v> </v>
      </c>
      <c r="G9" s="1" t="str">
        <f>IF($A9=7,4!J9,IF($A9=8,4!K9,IF($A9=9,4!L9," ")))</f>
        <v> </v>
      </c>
      <c r="H9" s="1" t="str">
        <f>IF($A9=7,5!J9,IF($A9=8,5!K9,IF($A9=9,5!L9," ")))</f>
        <v> </v>
      </c>
      <c r="I9" s="1" t="str">
        <f>IF($A9=7,5!C9,IF($A9=8,5!D9,IF($A9=9,5!E9," ")))</f>
        <v> </v>
      </c>
      <c r="J9" s="1" t="str">
        <f>IF($A9=7,6!B9,IF($A9=8,6!C9,IF($A9=9,6!D9," ")))</f>
        <v> </v>
      </c>
      <c r="K9" s="1" t="str">
        <f>IF($A9=7,1!J9,IF($A9=8,1!K9,IF($A9=9,1!L9," ")))</f>
        <v> </v>
      </c>
    </row>
    <row r="10" spans="1:11" ht="23.25">
      <c r="A10" s="3">
        <f>'ป.1-3'!D10</f>
        <v>0</v>
      </c>
      <c r="B10" s="1" t="str">
        <f>IF($A10=7,1!B10,IF($A10=8,1!C10,IF($A10=9,1!D10," ")))</f>
        <v> </v>
      </c>
      <c r="C10" s="1" t="str">
        <f>IF($A10=7,1!J10,IF($A10=8,1!K10,IF($A10=9,1!L10," ")))</f>
        <v> </v>
      </c>
      <c r="D10" s="1" t="str">
        <f>IF($A10=7,3!B10,IF($A10=8,3!C10,IF($A10=9,3!D10," ")))</f>
        <v> </v>
      </c>
      <c r="E10" s="1" t="str">
        <f>IF($A10=7,3!J10,IF($A10=8,3!K10,IF($A10=9,3!L10," ")))</f>
        <v> </v>
      </c>
      <c r="F10" s="1" t="str">
        <f>IF($A10=7,4!B10,IF($A10=8,4!C10,IF($A10=9,4!D10," ")))</f>
        <v> </v>
      </c>
      <c r="G10" s="1" t="str">
        <f>IF($A10=7,4!J10,IF($A10=8,4!K10,IF($A10=9,4!L10," ")))</f>
        <v> </v>
      </c>
      <c r="H10" s="1" t="str">
        <f>IF($A10=7,5!J10,IF($A10=8,5!K10,IF($A10=9,5!L10," ")))</f>
        <v> </v>
      </c>
      <c r="I10" s="1" t="str">
        <f>IF($A10=7,5!C10,IF($A10=8,5!D10,IF($A10=9,5!E10," ")))</f>
        <v> </v>
      </c>
      <c r="J10" s="1" t="str">
        <f>IF($A10=7,6!B10,IF($A10=8,6!C10,IF($A10=9,6!D10," ")))</f>
        <v> </v>
      </c>
      <c r="K10" s="1" t="str">
        <f>IF($A10=7,1!J10,IF($A10=8,1!K10,IF($A10=9,1!L10," ")))</f>
        <v> </v>
      </c>
    </row>
    <row r="11" spans="1:11" ht="23.25">
      <c r="A11" s="3">
        <f>'ป.1-3'!D11</f>
        <v>0</v>
      </c>
      <c r="B11" s="1" t="str">
        <f>IF($A11=7,1!B11,IF($A11=8,1!C11,IF($A11=9,1!D11," ")))</f>
        <v> </v>
      </c>
      <c r="C11" s="1" t="str">
        <f>IF($A11=7,1!J11,IF($A11=8,1!K11,IF($A11=9,1!L11," ")))</f>
        <v> </v>
      </c>
      <c r="D11" s="1" t="str">
        <f>IF($A11=7,3!B11,IF($A11=8,3!C11,IF($A11=9,3!D11," ")))</f>
        <v> </v>
      </c>
      <c r="E11" s="1" t="str">
        <f>IF($A11=7,3!J11,IF($A11=8,3!K11,IF($A11=9,3!L11," ")))</f>
        <v> </v>
      </c>
      <c r="F11" s="1" t="str">
        <f>IF($A11=7,4!B11,IF($A11=8,4!C11,IF($A11=9,4!D11," ")))</f>
        <v> </v>
      </c>
      <c r="G11" s="1" t="str">
        <f>IF($A11=7,4!J11,IF($A11=8,4!K11,IF($A11=9,4!L11," ")))</f>
        <v> </v>
      </c>
      <c r="H11" s="1" t="str">
        <f>IF($A11=7,5!J11,IF($A11=8,5!K11,IF($A11=9,5!L11," ")))</f>
        <v> </v>
      </c>
      <c r="I11" s="1" t="str">
        <f>IF($A11=7,5!C11,IF($A11=8,5!D11,IF($A11=9,5!E11," ")))</f>
        <v> </v>
      </c>
      <c r="J11" s="1" t="str">
        <f>IF($A11=7,6!B11,IF($A11=8,6!C11,IF($A11=9,6!D11," ")))</f>
        <v> </v>
      </c>
      <c r="K11" s="1" t="str">
        <f>IF($A11=7,1!J11,IF($A11=8,1!K11,IF($A11=9,1!L11," ")))</f>
        <v> </v>
      </c>
    </row>
    <row r="12" spans="1:11" ht="23.25">
      <c r="A12" s="3">
        <f>'ป.1-3'!D12</f>
        <v>0</v>
      </c>
      <c r="B12" s="1" t="str">
        <f>IF($A12=7,1!B12,IF($A12=8,1!C12,IF($A12=9,1!D12," ")))</f>
        <v> </v>
      </c>
      <c r="C12" s="1" t="str">
        <f>IF($A12=7,1!J12,IF($A12=8,1!K12,IF($A12=9,1!L12," ")))</f>
        <v> </v>
      </c>
      <c r="D12" s="1" t="str">
        <f>IF($A12=7,3!B12,IF($A12=8,3!C12,IF($A12=9,3!D12," ")))</f>
        <v> </v>
      </c>
      <c r="E12" s="1" t="str">
        <f>IF($A12=7,3!J12,IF($A12=8,3!K12,IF($A12=9,3!L12," ")))</f>
        <v> </v>
      </c>
      <c r="F12" s="1" t="str">
        <f>IF($A12=7,4!B12,IF($A12=8,4!C12,IF($A12=9,4!D12," ")))</f>
        <v> </v>
      </c>
      <c r="G12" s="1" t="str">
        <f>IF($A12=7,4!J12,IF($A12=8,4!K12,IF($A12=9,4!L12," ")))</f>
        <v> </v>
      </c>
      <c r="H12" s="1" t="str">
        <f>IF($A12=7,5!J12,IF($A12=8,5!K12,IF($A12=9,5!L12," ")))</f>
        <v> </v>
      </c>
      <c r="I12" s="1" t="str">
        <f>IF($A12=7,5!C12,IF($A12=8,5!D12,IF($A12=9,5!E12," ")))</f>
        <v> </v>
      </c>
      <c r="J12" s="1" t="str">
        <f>IF($A12=7,6!B12,IF($A12=8,6!C12,IF($A12=9,6!D12," ")))</f>
        <v> </v>
      </c>
      <c r="K12" s="1" t="str">
        <f>IF($A12=7,1!J12,IF($A12=8,1!K12,IF($A12=9,1!L12," ")))</f>
        <v> </v>
      </c>
    </row>
    <row r="13" spans="1:11" ht="23.25">
      <c r="A13" s="3">
        <f>'ป.1-3'!D13</f>
        <v>0</v>
      </c>
      <c r="B13" s="1" t="str">
        <f>IF($A13=7,1!B13,IF($A13=8,1!C13,IF($A13=9,1!D13," ")))</f>
        <v> </v>
      </c>
      <c r="C13" s="1" t="str">
        <f>IF($A13=7,1!J13,IF($A13=8,1!K13,IF($A13=9,1!L13," ")))</f>
        <v> </v>
      </c>
      <c r="D13" s="1" t="str">
        <f>IF($A13=7,3!B13,IF($A13=8,3!C13,IF($A13=9,3!D13," ")))</f>
        <v> </v>
      </c>
      <c r="E13" s="1" t="str">
        <f>IF($A13=7,3!J13,IF($A13=8,3!K13,IF($A13=9,3!L13," ")))</f>
        <v> </v>
      </c>
      <c r="F13" s="1" t="str">
        <f>IF($A13=7,4!B13,IF($A13=8,4!C13,IF($A13=9,4!D13," ")))</f>
        <v> </v>
      </c>
      <c r="G13" s="1" t="str">
        <f>IF($A13=7,4!J13,IF($A13=8,4!K13,IF($A13=9,4!L13," ")))</f>
        <v> </v>
      </c>
      <c r="H13" s="1" t="str">
        <f>IF($A13=7,5!J13,IF($A13=8,5!K13,IF($A13=9,5!L13," ")))</f>
        <v> </v>
      </c>
      <c r="I13" s="1" t="str">
        <f>IF($A13=7,5!C13,IF($A13=8,5!D13,IF($A13=9,5!E13," ")))</f>
        <v> </v>
      </c>
      <c r="J13" s="1" t="str">
        <f>IF($A13=7,6!B13,IF($A13=8,6!C13,IF($A13=9,6!D13," ")))</f>
        <v> </v>
      </c>
      <c r="K13" s="1" t="str">
        <f>IF($A13=7,1!J13,IF($A13=8,1!K13,IF($A13=9,1!L13," ")))</f>
        <v> </v>
      </c>
    </row>
    <row r="14" spans="1:11" ht="23.25">
      <c r="A14" s="3">
        <f>'ป.1-3'!D14</f>
        <v>0</v>
      </c>
      <c r="B14" s="1" t="str">
        <f>IF($A14=7,1!B14,IF($A14=8,1!C14,IF($A14=9,1!D14," ")))</f>
        <v> </v>
      </c>
      <c r="C14" s="1" t="str">
        <f>IF($A14=7,1!J14,IF($A14=8,1!K14,IF($A14=9,1!L14," ")))</f>
        <v> </v>
      </c>
      <c r="D14" s="1" t="str">
        <f>IF($A14=7,3!B14,IF($A14=8,3!C14,IF($A14=9,3!D14," ")))</f>
        <v> </v>
      </c>
      <c r="E14" s="1" t="str">
        <f>IF($A14=7,3!J14,IF($A14=8,3!K14,IF($A14=9,3!L14," ")))</f>
        <v> </v>
      </c>
      <c r="F14" s="1" t="str">
        <f>IF($A14=7,4!B14,IF($A14=8,4!C14,IF($A14=9,4!D14," ")))</f>
        <v> </v>
      </c>
      <c r="G14" s="1" t="str">
        <f>IF($A14=7,4!J14,IF($A14=8,4!K14,IF($A14=9,4!L14," ")))</f>
        <v> </v>
      </c>
      <c r="H14" s="1" t="str">
        <f>IF($A14=7,5!J14,IF($A14=8,5!K14,IF($A14=9,5!L14," ")))</f>
        <v> </v>
      </c>
      <c r="I14" s="1" t="str">
        <f>IF($A14=7,5!C14,IF($A14=8,5!D14,IF($A14=9,5!E14," ")))</f>
        <v> </v>
      </c>
      <c r="J14" s="1" t="str">
        <f>IF($A14=7,6!B14,IF($A14=8,6!C14,IF($A14=9,6!D14," ")))</f>
        <v> </v>
      </c>
      <c r="K14" s="1" t="str">
        <f>IF($A14=7,1!J14,IF($A14=8,1!K14,IF($A14=9,1!L14," ")))</f>
        <v> </v>
      </c>
    </row>
    <row r="15" spans="1:11" ht="23.25">
      <c r="A15" s="3">
        <f>'ป.1-3'!D15</f>
        <v>0</v>
      </c>
      <c r="B15" s="1" t="str">
        <f>IF($A15=7,1!B15,IF($A15=8,1!C15,IF($A15=9,1!D15," ")))</f>
        <v> </v>
      </c>
      <c r="C15" s="1" t="str">
        <f>IF($A15=7,1!J15,IF($A15=8,1!K15,IF($A15=9,1!L15," ")))</f>
        <v> </v>
      </c>
      <c r="D15" s="1" t="str">
        <f>IF($A15=7,3!B15,IF($A15=8,3!C15,IF($A15=9,3!D15," ")))</f>
        <v> </v>
      </c>
      <c r="E15" s="1" t="str">
        <f>IF($A15=7,3!J15,IF($A15=8,3!K15,IF($A15=9,3!L15," ")))</f>
        <v> </v>
      </c>
      <c r="F15" s="1" t="str">
        <f>IF($A15=7,4!B15,IF($A15=8,4!C15,IF($A15=9,4!D15," ")))</f>
        <v> </v>
      </c>
      <c r="G15" s="1" t="str">
        <f>IF($A15=7,4!J15,IF($A15=8,4!K15,IF($A15=9,4!L15," ")))</f>
        <v> </v>
      </c>
      <c r="H15" s="1" t="str">
        <f>IF($A15=7,5!J15,IF($A15=8,5!K15,IF($A15=9,5!L15," ")))</f>
        <v> </v>
      </c>
      <c r="I15" s="1" t="str">
        <f>IF($A15=7,5!C15,IF($A15=8,5!D15,IF($A15=9,5!E15," ")))</f>
        <v> </v>
      </c>
      <c r="J15" s="1" t="str">
        <f>IF($A15=7,6!B15,IF($A15=8,6!C15,IF($A15=9,6!D15," ")))</f>
        <v> </v>
      </c>
      <c r="K15" s="1" t="str">
        <f>IF($A15=7,1!J15,IF($A15=8,1!K15,IF($A15=9,1!L15," ")))</f>
        <v> </v>
      </c>
    </row>
    <row r="16" spans="1:11" ht="23.25">
      <c r="A16" s="3">
        <f>'ป.1-3'!D16</f>
        <v>0</v>
      </c>
      <c r="B16" s="1" t="str">
        <f>IF($A16=7,1!B16,IF($A16=8,1!C16,IF($A16=9,1!D16," ")))</f>
        <v> </v>
      </c>
      <c r="C16" s="1" t="str">
        <f>IF($A16=7,1!J16,IF($A16=8,1!K16,IF($A16=9,1!L16," ")))</f>
        <v> </v>
      </c>
      <c r="D16" s="1" t="str">
        <f>IF($A16=7,3!B16,IF($A16=8,3!C16,IF($A16=9,3!D16," ")))</f>
        <v> </v>
      </c>
      <c r="E16" s="1" t="str">
        <f>IF($A16=7,3!J16,IF($A16=8,3!K16,IF($A16=9,3!L16," ")))</f>
        <v> </v>
      </c>
      <c r="F16" s="1" t="str">
        <f>IF($A16=7,4!B16,IF($A16=8,4!C16,IF($A16=9,4!D16," ")))</f>
        <v> </v>
      </c>
      <c r="G16" s="1" t="str">
        <f>IF($A16=7,4!J16,IF($A16=8,4!K16,IF($A16=9,4!L16," ")))</f>
        <v> </v>
      </c>
      <c r="H16" s="1" t="str">
        <f>IF($A16=7,5!J16,IF($A16=8,5!K16,IF($A16=9,5!L16," ")))</f>
        <v> </v>
      </c>
      <c r="I16" s="1" t="str">
        <f>IF($A16=7,5!C16,IF($A16=8,5!D16,IF($A16=9,5!E16," ")))</f>
        <v> </v>
      </c>
      <c r="J16" s="1" t="str">
        <f>IF($A16=7,6!B16,IF($A16=8,6!C16,IF($A16=9,6!D16," ")))</f>
        <v> </v>
      </c>
      <c r="K16" s="1" t="str">
        <f>IF($A16=7,1!J16,IF($A16=8,1!K16,IF($A16=9,1!L16," ")))</f>
        <v> </v>
      </c>
    </row>
    <row r="17" spans="1:11" ht="23.25">
      <c r="A17" s="3">
        <f>'ป.1-3'!D17</f>
        <v>0</v>
      </c>
      <c r="B17" s="1" t="str">
        <f>IF($A17=7,1!B17,IF($A17=8,1!C17,IF($A17=9,1!D17," ")))</f>
        <v> </v>
      </c>
      <c r="C17" s="1" t="str">
        <f>IF($A17=7,1!J17,IF($A17=8,1!K17,IF($A17=9,1!L17," ")))</f>
        <v> </v>
      </c>
      <c r="D17" s="1" t="str">
        <f>IF($A17=7,3!B17,IF($A17=8,3!C17,IF($A17=9,3!D17," ")))</f>
        <v> </v>
      </c>
      <c r="E17" s="1" t="str">
        <f>IF($A17=7,3!J17,IF($A17=8,3!K17,IF($A17=9,3!L17," ")))</f>
        <v> </v>
      </c>
      <c r="F17" s="1" t="str">
        <f>IF($A17=7,4!B17,IF($A17=8,4!C17,IF($A17=9,4!D17," ")))</f>
        <v> </v>
      </c>
      <c r="G17" s="1" t="str">
        <f>IF($A17=7,4!J17,IF($A17=8,4!K17,IF($A17=9,4!L17," ")))</f>
        <v> </v>
      </c>
      <c r="H17" s="1" t="str">
        <f>IF($A17=7,5!J17,IF($A17=8,5!K17,IF($A17=9,5!L17," ")))</f>
        <v> </v>
      </c>
      <c r="I17" s="1" t="str">
        <f>IF($A17=7,5!C17,IF($A17=8,5!D17,IF($A17=9,5!E17," ")))</f>
        <v> </v>
      </c>
      <c r="J17" s="1" t="str">
        <f>IF($A17=7,6!B17,IF($A17=8,6!C17,IF($A17=9,6!D17," ")))</f>
        <v> </v>
      </c>
      <c r="K17" s="1" t="str">
        <f>IF($A17=7,1!J17,IF($A17=8,1!K17,IF($A17=9,1!L17," ")))</f>
        <v> </v>
      </c>
    </row>
    <row r="18" spans="1:11" ht="23.25">
      <c r="A18" s="3">
        <f>'ป.1-3'!D18</f>
        <v>0</v>
      </c>
      <c r="B18" s="1" t="str">
        <f>IF($A18=7,1!B18,IF($A18=8,1!C18,IF($A18=9,1!D18," ")))</f>
        <v> </v>
      </c>
      <c r="C18" s="1" t="str">
        <f>IF($A18=7,1!J18,IF($A18=8,1!K18,IF($A18=9,1!L18," ")))</f>
        <v> </v>
      </c>
      <c r="D18" s="1" t="str">
        <f>IF($A18=7,3!B18,IF($A18=8,3!C18,IF($A18=9,3!D18," ")))</f>
        <v> </v>
      </c>
      <c r="E18" s="1" t="str">
        <f>IF($A18=7,3!J18,IF($A18=8,3!K18,IF($A18=9,3!L18," ")))</f>
        <v> </v>
      </c>
      <c r="F18" s="1" t="str">
        <f>IF($A18=7,4!B18,IF($A18=8,4!C18,IF($A18=9,4!D18," ")))</f>
        <v> </v>
      </c>
      <c r="G18" s="1" t="str">
        <f>IF($A18=7,4!J18,IF($A18=8,4!K18,IF($A18=9,4!L18," ")))</f>
        <v> </v>
      </c>
      <c r="H18" s="1" t="str">
        <f>IF($A18=7,5!J18,IF($A18=8,5!K18,IF($A18=9,5!L18," ")))</f>
        <v> </v>
      </c>
      <c r="I18" s="1" t="str">
        <f>IF($A18=7,5!C18,IF($A18=8,5!D18,IF($A18=9,5!E18," ")))</f>
        <v> </v>
      </c>
      <c r="J18" s="1" t="str">
        <f>IF($A18=7,6!B18,IF($A18=8,6!C18,IF($A18=9,6!D18," ")))</f>
        <v> </v>
      </c>
      <c r="K18" s="1" t="str">
        <f>IF($A18=7,1!J18,IF($A18=8,1!K18,IF($A18=9,1!L18," ")))</f>
        <v> </v>
      </c>
    </row>
    <row r="19" spans="1:11" ht="23.25">
      <c r="A19" s="3">
        <f>'ป.1-3'!D19</f>
        <v>0</v>
      </c>
      <c r="B19" s="1" t="str">
        <f>IF($A19=7,1!B19,IF($A19=8,1!C19,IF($A19=9,1!D19," ")))</f>
        <v> </v>
      </c>
      <c r="C19" s="1" t="str">
        <f>IF($A19=7,1!J19,IF($A19=8,1!K19,IF($A19=9,1!L19," ")))</f>
        <v> </v>
      </c>
      <c r="D19" s="1" t="str">
        <f>IF($A19=7,3!B19,IF($A19=8,3!C19,IF($A19=9,3!D19," ")))</f>
        <v> </v>
      </c>
      <c r="E19" s="1" t="str">
        <f>IF($A19=7,3!J19,IF($A19=8,3!K19,IF($A19=9,3!L19," ")))</f>
        <v> </v>
      </c>
      <c r="F19" s="1" t="str">
        <f>IF($A19=7,4!B19,IF($A19=8,4!C19,IF($A19=9,4!D19," ")))</f>
        <v> </v>
      </c>
      <c r="G19" s="1" t="str">
        <f>IF($A19=7,4!J19,IF($A19=8,4!K19,IF($A19=9,4!L19," ")))</f>
        <v> </v>
      </c>
      <c r="H19" s="1" t="str">
        <f>IF($A19=7,5!J19,IF($A19=8,5!K19,IF($A19=9,5!L19," ")))</f>
        <v> </v>
      </c>
      <c r="I19" s="1" t="str">
        <f>IF($A19=7,5!C19,IF($A19=8,5!D19,IF($A19=9,5!E19," ")))</f>
        <v> </v>
      </c>
      <c r="J19" s="1" t="str">
        <f>IF($A19=7,6!B19,IF($A19=8,6!C19,IF($A19=9,6!D19," ")))</f>
        <v> </v>
      </c>
      <c r="K19" s="1" t="str">
        <f>IF($A19=7,1!J19,IF($A19=8,1!K19,IF($A19=9,1!L19," ")))</f>
        <v> </v>
      </c>
    </row>
    <row r="20" spans="1:11" ht="23.25">
      <c r="A20" s="3">
        <f>'ป.1-3'!D20</f>
        <v>0</v>
      </c>
      <c r="B20" s="1" t="str">
        <f>IF($A20=7,1!B20,IF($A20=8,1!C20,IF($A20=9,1!D20," ")))</f>
        <v> </v>
      </c>
      <c r="C20" s="1" t="str">
        <f>IF($A20=7,1!J20,IF($A20=8,1!K20,IF($A20=9,1!L20," ")))</f>
        <v> </v>
      </c>
      <c r="D20" s="1" t="str">
        <f>IF($A20=7,3!B20,IF($A20=8,3!C20,IF($A20=9,3!D20," ")))</f>
        <v> </v>
      </c>
      <c r="E20" s="1" t="str">
        <f>IF($A20=7,3!J20,IF($A20=8,3!K20,IF($A20=9,3!L20," ")))</f>
        <v> </v>
      </c>
      <c r="F20" s="1" t="str">
        <f>IF($A20=7,4!B20,IF($A20=8,4!C20,IF($A20=9,4!D20," ")))</f>
        <v> </v>
      </c>
      <c r="G20" s="1" t="str">
        <f>IF($A20=7,4!J20,IF($A20=8,4!K20,IF($A20=9,4!L20," ")))</f>
        <v> </v>
      </c>
      <c r="H20" s="1" t="str">
        <f>IF($A20=7,5!J20,IF($A20=8,5!K20,IF($A20=9,5!L20," ")))</f>
        <v> </v>
      </c>
      <c r="I20" s="1" t="str">
        <f>IF($A20=7,5!C20,IF($A20=8,5!D20,IF($A20=9,5!E20," ")))</f>
        <v> </v>
      </c>
      <c r="J20" s="1" t="str">
        <f>IF($A20=7,6!B20,IF($A20=8,6!C20,IF($A20=9,6!D20," ")))</f>
        <v> </v>
      </c>
      <c r="K20" s="1" t="str">
        <f>IF($A20=7,1!J20,IF($A20=8,1!K20,IF($A20=9,1!L20," ")))</f>
        <v> </v>
      </c>
    </row>
    <row r="21" spans="1:11" ht="23.25">
      <c r="A21" s="3">
        <f>'ป.1-3'!D21</f>
        <v>0</v>
      </c>
      <c r="B21" s="1" t="str">
        <f>IF($A21=7,1!B21,IF($A21=8,1!C21,IF($A21=9,1!D21," ")))</f>
        <v> </v>
      </c>
      <c r="C21" s="1" t="str">
        <f>IF($A21=7,1!J21,IF($A21=8,1!K21,IF($A21=9,1!L21," ")))</f>
        <v> </v>
      </c>
      <c r="D21" s="1" t="str">
        <f>IF($A21=7,3!B21,IF($A21=8,3!C21,IF($A21=9,3!D21," ")))</f>
        <v> </v>
      </c>
      <c r="E21" s="1" t="str">
        <f>IF($A21=7,3!J21,IF($A21=8,3!K21,IF($A21=9,3!L21," ")))</f>
        <v> </v>
      </c>
      <c r="F21" s="1" t="str">
        <f>IF($A21=7,4!B21,IF($A21=8,4!C21,IF($A21=9,4!D21," ")))</f>
        <v> </v>
      </c>
      <c r="G21" s="1" t="str">
        <f>IF($A21=7,4!J21,IF($A21=8,4!K21,IF($A21=9,4!L21," ")))</f>
        <v> </v>
      </c>
      <c r="H21" s="1" t="str">
        <f>IF($A21=7,5!J21,IF($A21=8,5!K21,IF($A21=9,5!L21," ")))</f>
        <v> </v>
      </c>
      <c r="I21" s="1" t="str">
        <f>IF($A21=7,5!C21,IF($A21=8,5!D21,IF($A21=9,5!E21," ")))</f>
        <v> </v>
      </c>
      <c r="J21" s="1" t="str">
        <f>IF($A21=7,6!B21,IF($A21=8,6!C21,IF($A21=9,6!D21," ")))</f>
        <v> </v>
      </c>
      <c r="K21" s="1" t="str">
        <f>IF($A21=7,1!J21,IF($A21=8,1!K21,IF($A21=9,1!L21," ")))</f>
        <v> </v>
      </c>
    </row>
    <row r="22" spans="1:11" ht="23.25">
      <c r="A22" s="3">
        <f>'ป.1-3'!D22</f>
        <v>0</v>
      </c>
      <c r="B22" s="1" t="str">
        <f>IF($A22=7,1!B22,IF($A22=8,1!C22,IF($A22=9,1!D22," ")))</f>
        <v> </v>
      </c>
      <c r="C22" s="1" t="str">
        <f>IF($A22=7,1!J22,IF($A22=8,1!K22,IF($A22=9,1!L22," ")))</f>
        <v> </v>
      </c>
      <c r="D22" s="1" t="str">
        <f>IF($A22=7,3!B22,IF($A22=8,3!C22,IF($A22=9,3!D22," ")))</f>
        <v> </v>
      </c>
      <c r="E22" s="1" t="str">
        <f>IF($A22=7,3!J22,IF($A22=8,3!K22,IF($A22=9,3!L22," ")))</f>
        <v> </v>
      </c>
      <c r="F22" s="1" t="str">
        <f>IF($A22=7,4!B22,IF($A22=8,4!C22,IF($A22=9,4!D22," ")))</f>
        <v> </v>
      </c>
      <c r="G22" s="1" t="str">
        <f>IF($A22=7,4!J22,IF($A22=8,4!K22,IF($A22=9,4!L22," ")))</f>
        <v> </v>
      </c>
      <c r="H22" s="1" t="str">
        <f>IF($A22=7,5!J22,IF($A22=8,5!K22,IF($A22=9,5!L22," ")))</f>
        <v> </v>
      </c>
      <c r="I22" s="1" t="str">
        <f>IF($A22=7,5!C22,IF($A22=8,5!D22,IF($A22=9,5!E22," ")))</f>
        <v> </v>
      </c>
      <c r="J22" s="1" t="str">
        <f>IF($A22=7,6!B22,IF($A22=8,6!C22,IF($A22=9,6!D22," ")))</f>
        <v> </v>
      </c>
      <c r="K22" s="1" t="str">
        <f>IF($A22=7,1!J22,IF($A22=8,1!K22,IF($A22=9,1!L22," ")))</f>
        <v> </v>
      </c>
    </row>
    <row r="23" spans="1:11" ht="23.25">
      <c r="A23" s="3">
        <f>'ป.1-3'!D23</f>
        <v>0</v>
      </c>
      <c r="B23" s="1" t="str">
        <f>IF($A23=7,1!B23,IF($A23=8,1!C23,IF($A23=9,1!D23," ")))</f>
        <v> </v>
      </c>
      <c r="C23" s="1" t="str">
        <f>IF($A23=7,1!J23,IF($A23=8,1!K23,IF($A23=9,1!L23," ")))</f>
        <v> </v>
      </c>
      <c r="D23" s="1" t="str">
        <f>IF($A23=7,3!B23,IF($A23=8,3!C23,IF($A23=9,3!D23," ")))</f>
        <v> </v>
      </c>
      <c r="E23" s="1" t="str">
        <f>IF($A23=7,3!J23,IF($A23=8,3!K23,IF($A23=9,3!L23," ")))</f>
        <v> </v>
      </c>
      <c r="F23" s="1" t="str">
        <f>IF($A23=7,4!B23,IF($A23=8,4!C23,IF($A23=9,4!D23," ")))</f>
        <v> </v>
      </c>
      <c r="G23" s="1" t="str">
        <f>IF($A23=7,4!J23,IF($A23=8,4!K23,IF($A23=9,4!L23," ")))</f>
        <v> </v>
      </c>
      <c r="H23" s="1" t="str">
        <f>IF($A23=7,5!J23,IF($A23=8,5!K23,IF($A23=9,5!L23," ")))</f>
        <v> </v>
      </c>
      <c r="I23" s="1" t="str">
        <f>IF($A23=7,5!C23,IF($A23=8,5!D23,IF($A23=9,5!E23," ")))</f>
        <v> </v>
      </c>
      <c r="J23" s="1" t="str">
        <f>IF($A23=7,6!B23,IF($A23=8,6!C23,IF($A23=9,6!D23," ")))</f>
        <v> </v>
      </c>
      <c r="K23" s="1" t="str">
        <f>IF($A23=7,1!J23,IF($A23=8,1!K23,IF($A23=9,1!L23," ")))</f>
        <v> </v>
      </c>
    </row>
    <row r="24" spans="1:11" ht="23.25">
      <c r="A24" s="3">
        <f>'ป.1-3'!D24</f>
        <v>0</v>
      </c>
      <c r="B24" s="1" t="str">
        <f>IF($A24=7,1!B24,IF($A24=8,1!C24,IF($A24=9,1!D24," ")))</f>
        <v> </v>
      </c>
      <c r="C24" s="1" t="str">
        <f>IF($A24=7,1!J24,IF($A24=8,1!K24,IF($A24=9,1!L24," ")))</f>
        <v> </v>
      </c>
      <c r="D24" s="1" t="str">
        <f>IF($A24=7,3!B24,IF($A24=8,3!C24,IF($A24=9,3!D24," ")))</f>
        <v> </v>
      </c>
      <c r="E24" s="1" t="str">
        <f>IF($A24=7,3!J24,IF($A24=8,3!K24,IF($A24=9,3!L24," ")))</f>
        <v> </v>
      </c>
      <c r="F24" s="1" t="str">
        <f>IF($A24=7,4!B24,IF($A24=8,4!C24,IF($A24=9,4!D24," ")))</f>
        <v> </v>
      </c>
      <c r="G24" s="1" t="str">
        <f>IF($A24=7,4!J24,IF($A24=8,4!K24,IF($A24=9,4!L24," ")))</f>
        <v> </v>
      </c>
      <c r="H24" s="1" t="str">
        <f>IF($A24=7,5!J24,IF($A24=8,5!K24,IF($A24=9,5!L24," ")))</f>
        <v> </v>
      </c>
      <c r="I24" s="1" t="str">
        <f>IF($A24=7,5!C24,IF($A24=8,5!D24,IF($A24=9,5!E24," ")))</f>
        <v> </v>
      </c>
      <c r="J24" s="1" t="str">
        <f>IF($A24=7,6!B24,IF($A24=8,6!C24,IF($A24=9,6!D24," ")))</f>
        <v> </v>
      </c>
      <c r="K24" s="1" t="str">
        <f>IF($A24=7,1!J24,IF($A24=8,1!K24,IF($A24=9,1!L24," ")))</f>
        <v> </v>
      </c>
    </row>
    <row r="25" spans="1:11" ht="23.25">
      <c r="A25" s="3">
        <f>'ป.1-3'!D25</f>
        <v>0</v>
      </c>
      <c r="B25" s="1" t="str">
        <f>IF($A25=7,1!B25,IF($A25=8,1!C25,IF($A25=9,1!D25," ")))</f>
        <v> </v>
      </c>
      <c r="C25" s="1" t="str">
        <f>IF($A25=7,1!J25,IF($A25=8,1!K25,IF($A25=9,1!L25," ")))</f>
        <v> </v>
      </c>
      <c r="D25" s="1" t="str">
        <f>IF($A25=7,3!B25,IF($A25=8,3!C25,IF($A25=9,3!D25," ")))</f>
        <v> </v>
      </c>
      <c r="E25" s="1" t="str">
        <f>IF($A25=7,3!J25,IF($A25=8,3!K25,IF($A25=9,3!L25," ")))</f>
        <v> </v>
      </c>
      <c r="F25" s="1" t="str">
        <f>IF($A25=7,4!B25,IF($A25=8,4!C25,IF($A25=9,4!D25," ")))</f>
        <v> </v>
      </c>
      <c r="G25" s="1" t="str">
        <f>IF($A25=7,4!J25,IF($A25=8,4!K25,IF($A25=9,4!L25," ")))</f>
        <v> </v>
      </c>
      <c r="H25" s="1" t="str">
        <f>IF($A25=7,5!J25,IF($A25=8,5!K25,IF($A25=9,5!L25," ")))</f>
        <v> </v>
      </c>
      <c r="I25" s="1" t="str">
        <f>IF($A25=7,5!C25,IF($A25=8,5!D25,IF($A25=9,5!E25," ")))</f>
        <v> </v>
      </c>
      <c r="J25" s="1" t="str">
        <f>IF($A25=7,6!B25,IF($A25=8,6!C25,IF($A25=9,6!D25," ")))</f>
        <v> </v>
      </c>
      <c r="K25" s="1" t="str">
        <f>IF($A25=7,1!J25,IF($A25=8,1!K25,IF($A25=9,1!L25," ")))</f>
        <v> </v>
      </c>
    </row>
    <row r="26" spans="1:11" ht="23.25">
      <c r="A26" s="3">
        <f>'ป.1-3'!D26</f>
        <v>0</v>
      </c>
      <c r="B26" s="1" t="str">
        <f>IF($A26=7,1!B26,IF($A26=8,1!C26,IF($A26=9,1!D26," ")))</f>
        <v> </v>
      </c>
      <c r="C26" s="1" t="str">
        <f>IF($A26=7,1!J26,IF($A26=8,1!K26,IF($A26=9,1!L26," ")))</f>
        <v> </v>
      </c>
      <c r="D26" s="1" t="str">
        <f>IF($A26=7,3!B26,IF($A26=8,3!C26,IF($A26=9,3!D26," ")))</f>
        <v> </v>
      </c>
      <c r="E26" s="1" t="str">
        <f>IF($A26=7,3!J26,IF($A26=8,3!K26,IF($A26=9,3!L26," ")))</f>
        <v> </v>
      </c>
      <c r="F26" s="1" t="str">
        <f>IF($A26=7,4!B26,IF($A26=8,4!C26,IF($A26=9,4!D26," ")))</f>
        <v> </v>
      </c>
      <c r="G26" s="1" t="str">
        <f>IF($A26=7,4!J26,IF($A26=8,4!K26,IF($A26=9,4!L26," ")))</f>
        <v> </v>
      </c>
      <c r="H26" s="1" t="str">
        <f>IF($A26=7,5!J26,IF($A26=8,5!K26,IF($A26=9,5!L26," ")))</f>
        <v> </v>
      </c>
      <c r="I26" s="1" t="str">
        <f>IF($A26=7,5!C26,IF($A26=8,5!D26,IF($A26=9,5!E26," ")))</f>
        <v> </v>
      </c>
      <c r="J26" s="1" t="str">
        <f>IF($A26=7,6!B26,IF($A26=8,6!C26,IF($A26=9,6!D26," ")))</f>
        <v> </v>
      </c>
      <c r="K26" s="1" t="str">
        <f>IF($A26=7,1!J26,IF($A26=8,1!K26,IF($A26=9,1!L26," ")))</f>
        <v> </v>
      </c>
    </row>
    <row r="27" spans="1:11" ht="23.25">
      <c r="A27" s="3">
        <f>'ป.1-3'!D27</f>
        <v>0</v>
      </c>
      <c r="B27" s="1" t="str">
        <f>IF($A27=7,1!B27,IF($A27=8,1!C27,IF($A27=9,1!D27," ")))</f>
        <v> </v>
      </c>
      <c r="C27" s="1" t="str">
        <f>IF($A27=7,1!J27,IF($A27=8,1!K27,IF($A27=9,1!L27," ")))</f>
        <v> </v>
      </c>
      <c r="D27" s="1" t="str">
        <f>IF($A27=7,3!B27,IF($A27=8,3!C27,IF($A27=9,3!D27," ")))</f>
        <v> </v>
      </c>
      <c r="E27" s="1" t="str">
        <f>IF($A27=7,3!J27,IF($A27=8,3!K27,IF($A27=9,3!L27," ")))</f>
        <v> </v>
      </c>
      <c r="F27" s="1" t="str">
        <f>IF($A27=7,4!B27,IF($A27=8,4!C27,IF($A27=9,4!D27," ")))</f>
        <v> </v>
      </c>
      <c r="G27" s="1" t="str">
        <f>IF($A27=7,4!J27,IF($A27=8,4!K27,IF($A27=9,4!L27," ")))</f>
        <v> </v>
      </c>
      <c r="H27" s="1" t="str">
        <f>IF($A27=7,5!J27,IF($A27=8,5!K27,IF($A27=9,5!L27," ")))</f>
        <v> </v>
      </c>
      <c r="I27" s="1" t="str">
        <f>IF($A27=7,5!C27,IF($A27=8,5!D27,IF($A27=9,5!E27," ")))</f>
        <v> </v>
      </c>
      <c r="J27" s="1" t="str">
        <f>IF($A27=7,6!B27,IF($A27=8,6!C27,IF($A27=9,6!D27," ")))</f>
        <v> </v>
      </c>
      <c r="K27" s="1" t="str">
        <f>IF($A27=7,1!J27,IF($A27=8,1!K27,IF($A27=9,1!L27," ")))</f>
        <v> </v>
      </c>
    </row>
    <row r="28" spans="1:11" ht="23.25">
      <c r="A28" s="3">
        <f>'ป.1-3'!D28</f>
        <v>0</v>
      </c>
      <c r="B28" s="1" t="str">
        <f>IF($A28=7,1!B28,IF($A28=8,1!C28,IF($A28=9,1!D28," ")))</f>
        <v> </v>
      </c>
      <c r="C28" s="1" t="str">
        <f>IF($A28=7,1!J28,IF($A28=8,1!K28,IF($A28=9,1!L28," ")))</f>
        <v> </v>
      </c>
      <c r="D28" s="1" t="str">
        <f>IF($A28=7,3!B28,IF($A28=8,3!C28,IF($A28=9,3!D28," ")))</f>
        <v> </v>
      </c>
      <c r="E28" s="1" t="str">
        <f>IF($A28=7,3!J28,IF($A28=8,3!K28,IF($A28=9,3!L28," ")))</f>
        <v> </v>
      </c>
      <c r="F28" s="1" t="str">
        <f>IF($A28=7,4!B28,IF($A28=8,4!C28,IF($A28=9,4!D28," ")))</f>
        <v> </v>
      </c>
      <c r="G28" s="1" t="str">
        <f>IF($A28=7,4!J28,IF($A28=8,4!K28,IF($A28=9,4!L28," ")))</f>
        <v> </v>
      </c>
      <c r="H28" s="1" t="str">
        <f>IF($A28=7,5!J28,IF($A28=8,5!K28,IF($A28=9,5!L28," ")))</f>
        <v> </v>
      </c>
      <c r="I28" s="1" t="str">
        <f>IF($A28=7,5!C28,IF($A28=8,5!D28,IF($A28=9,5!E28," ")))</f>
        <v> </v>
      </c>
      <c r="J28" s="1" t="str">
        <f>IF($A28=7,6!B28,IF($A28=8,6!C28,IF($A28=9,6!D28," ")))</f>
        <v> </v>
      </c>
      <c r="K28" s="1" t="str">
        <f>IF($A28=7,1!J28,IF($A28=8,1!K28,IF($A28=9,1!L28," ")))</f>
        <v> </v>
      </c>
    </row>
    <row r="29" spans="1:11" ht="23.25">
      <c r="A29" s="3">
        <f>'ป.1-3'!D29</f>
        <v>0</v>
      </c>
      <c r="B29" s="1" t="str">
        <f>IF($A29=7,1!B29,IF($A29=8,1!C29,IF($A29=9,1!D29," ")))</f>
        <v> </v>
      </c>
      <c r="C29" s="1" t="str">
        <f>IF($A29=7,1!J29,IF($A29=8,1!K29,IF($A29=9,1!L29," ")))</f>
        <v> </v>
      </c>
      <c r="D29" s="1" t="str">
        <f>IF($A29=7,3!B29,IF($A29=8,3!C29,IF($A29=9,3!D29," ")))</f>
        <v> </v>
      </c>
      <c r="E29" s="1" t="str">
        <f>IF($A29=7,3!J29,IF($A29=8,3!K29,IF($A29=9,3!L29," ")))</f>
        <v> </v>
      </c>
      <c r="F29" s="1" t="str">
        <f>IF($A29=7,4!B29,IF($A29=8,4!C29,IF($A29=9,4!D29," ")))</f>
        <v> </v>
      </c>
      <c r="G29" s="1" t="str">
        <f>IF($A29=7,4!J29,IF($A29=8,4!K29,IF($A29=9,4!L29," ")))</f>
        <v> </v>
      </c>
      <c r="H29" s="1" t="str">
        <f>IF($A29=7,5!J29,IF($A29=8,5!K29,IF($A29=9,5!L29," ")))</f>
        <v> </v>
      </c>
      <c r="I29" s="1" t="str">
        <f>IF($A29=7,5!C29,IF($A29=8,5!D29,IF($A29=9,5!E29," ")))</f>
        <v> </v>
      </c>
      <c r="J29" s="1" t="str">
        <f>IF($A29=7,6!B29,IF($A29=8,6!C29,IF($A29=9,6!D29," ")))</f>
        <v> </v>
      </c>
      <c r="K29" s="1" t="str">
        <f>IF($A29=7,1!J29,IF($A29=8,1!K29,IF($A29=9,1!L29," ")))</f>
        <v> </v>
      </c>
    </row>
    <row r="30" spans="1:11" ht="23.25">
      <c r="A30" s="3">
        <f>'ป.1-3'!D30</f>
        <v>0</v>
      </c>
      <c r="B30" s="1" t="str">
        <f>IF($A30=7,1!B30,IF($A30=8,1!C30,IF($A30=9,1!D30," ")))</f>
        <v> </v>
      </c>
      <c r="C30" s="1" t="str">
        <f>IF($A30=7,1!J30,IF($A30=8,1!K30,IF($A30=9,1!L30," ")))</f>
        <v> </v>
      </c>
      <c r="D30" s="1" t="str">
        <f>IF($A30=7,3!B30,IF($A30=8,3!C30,IF($A30=9,3!D30," ")))</f>
        <v> </v>
      </c>
      <c r="E30" s="1" t="str">
        <f>IF($A30=7,3!J30,IF($A30=8,3!K30,IF($A30=9,3!L30," ")))</f>
        <v> </v>
      </c>
      <c r="F30" s="1" t="str">
        <f>IF($A30=7,4!B30,IF($A30=8,4!C30,IF($A30=9,4!D30," ")))</f>
        <v> </v>
      </c>
      <c r="G30" s="1" t="str">
        <f>IF($A30=7,4!J30,IF($A30=8,4!K30,IF($A30=9,4!L30," ")))</f>
        <v> </v>
      </c>
      <c r="H30" s="1" t="str">
        <f>IF($A30=7,5!J30,IF($A30=8,5!K30,IF($A30=9,5!L30," ")))</f>
        <v> </v>
      </c>
      <c r="I30" s="1" t="str">
        <f>IF($A30=7,5!C30,IF($A30=8,5!D30,IF($A30=9,5!E30," ")))</f>
        <v> </v>
      </c>
      <c r="J30" s="1" t="str">
        <f>IF($A30=7,6!B30,IF($A30=8,6!C30,IF($A30=9,6!D30," ")))</f>
        <v> </v>
      </c>
      <c r="K30" s="1" t="str">
        <f>IF($A30=7,1!J30,IF($A30=8,1!K30,IF($A30=9,1!L30," ")))</f>
        <v> </v>
      </c>
    </row>
    <row r="31" spans="1:11" ht="23.25">
      <c r="A31" s="3">
        <f>'ป.1-3'!D31</f>
        <v>0</v>
      </c>
      <c r="B31" s="1" t="str">
        <f>IF($A31=7,1!B31,IF($A31=8,1!C31,IF($A31=9,1!D31," ")))</f>
        <v> </v>
      </c>
      <c r="C31" s="1" t="str">
        <f>IF($A31=7,1!J31,IF($A31=8,1!K31,IF($A31=9,1!L31," ")))</f>
        <v> </v>
      </c>
      <c r="D31" s="1" t="str">
        <f>IF($A31=7,3!B31,IF($A31=8,3!C31,IF($A31=9,3!D31," ")))</f>
        <v> </v>
      </c>
      <c r="E31" s="1" t="str">
        <f>IF($A31=7,3!J31,IF($A31=8,3!K31,IF($A31=9,3!L31," ")))</f>
        <v> </v>
      </c>
      <c r="F31" s="1" t="str">
        <f>IF($A31=7,4!B31,IF($A31=8,4!C31,IF($A31=9,4!D31," ")))</f>
        <v> </v>
      </c>
      <c r="G31" s="1" t="str">
        <f>IF($A31=7,4!J31,IF($A31=8,4!K31,IF($A31=9,4!L31," ")))</f>
        <v> </v>
      </c>
      <c r="H31" s="1" t="str">
        <f>IF($A31=7,5!J31,IF($A31=8,5!K31,IF($A31=9,5!L31," ")))</f>
        <v> </v>
      </c>
      <c r="I31" s="1" t="str">
        <f>IF($A31=7,5!C31,IF($A31=8,5!D31,IF($A31=9,5!E31," ")))</f>
        <v> </v>
      </c>
      <c r="J31" s="1" t="str">
        <f>IF($A31=7,6!B31,IF($A31=8,6!C31,IF($A31=9,6!D31," ")))</f>
        <v> </v>
      </c>
      <c r="K31" s="1" t="str">
        <f>IF($A31=7,1!J31,IF($A31=8,1!K31,IF($A31=9,1!L31," ")))</f>
        <v> </v>
      </c>
    </row>
    <row r="32" spans="1:11" ht="23.25">
      <c r="A32" s="3">
        <f>'ป.1-3'!D32</f>
        <v>0</v>
      </c>
      <c r="B32" s="1" t="str">
        <f>IF($A32=7,1!B32,IF($A32=8,1!C32,IF($A32=9,1!D32," ")))</f>
        <v> </v>
      </c>
      <c r="C32" s="1" t="str">
        <f>IF($A32=7,1!J32,IF($A32=8,1!K32,IF($A32=9,1!L32," ")))</f>
        <v> </v>
      </c>
      <c r="D32" s="1" t="str">
        <f>IF($A32=7,3!B32,IF($A32=8,3!C32,IF($A32=9,3!D32," ")))</f>
        <v> </v>
      </c>
      <c r="E32" s="1" t="str">
        <f>IF($A32=7,3!J32,IF($A32=8,3!K32,IF($A32=9,3!L32," ")))</f>
        <v> </v>
      </c>
      <c r="F32" s="1" t="str">
        <f>IF($A32=7,4!B32,IF($A32=8,4!C32,IF($A32=9,4!D32," ")))</f>
        <v> </v>
      </c>
      <c r="G32" s="1" t="str">
        <f>IF($A32=7,4!J32,IF($A32=8,4!K32,IF($A32=9,4!L32," ")))</f>
        <v> </v>
      </c>
      <c r="H32" s="1" t="str">
        <f>IF($A32=7,5!J32,IF($A32=8,5!K32,IF($A32=9,5!L32," ")))</f>
        <v> </v>
      </c>
      <c r="I32" s="1" t="str">
        <f>IF($A32=7,5!C32,IF($A32=8,5!D32,IF($A32=9,5!E32," ")))</f>
        <v> </v>
      </c>
      <c r="J32" s="1" t="str">
        <f>IF($A32=7,6!B32,IF($A32=8,6!C32,IF($A32=9,6!D32," ")))</f>
        <v> </v>
      </c>
      <c r="K32" s="1" t="str">
        <f>IF($A32=7,1!J32,IF($A32=8,1!K32,IF($A32=9,1!L32," ")))</f>
        <v> </v>
      </c>
    </row>
    <row r="33" spans="1:11" ht="23.25">
      <c r="A33" s="3">
        <f>'ป.1-3'!D33</f>
        <v>0</v>
      </c>
      <c r="B33" s="1" t="str">
        <f>IF($A33=7,1!B33,IF($A33=8,1!C33,IF($A33=9,1!D33," ")))</f>
        <v> </v>
      </c>
      <c r="C33" s="1" t="str">
        <f>IF($A33=7,1!J33,IF($A33=8,1!K33,IF($A33=9,1!L33," ")))</f>
        <v> </v>
      </c>
      <c r="D33" s="1" t="str">
        <f>IF($A33=7,3!B33,IF($A33=8,3!C33,IF($A33=9,3!D33," ")))</f>
        <v> </v>
      </c>
      <c r="E33" s="1" t="str">
        <f>IF($A33=7,3!J33,IF($A33=8,3!K33,IF($A33=9,3!L33," ")))</f>
        <v> </v>
      </c>
      <c r="F33" s="1" t="str">
        <f>IF($A33=7,4!B33,IF($A33=8,4!C33,IF($A33=9,4!D33," ")))</f>
        <v> </v>
      </c>
      <c r="G33" s="1" t="str">
        <f>IF($A33=7,4!J33,IF($A33=8,4!K33,IF($A33=9,4!L33," ")))</f>
        <v> </v>
      </c>
      <c r="H33" s="1" t="str">
        <f>IF($A33=7,5!J33,IF($A33=8,5!K33,IF($A33=9,5!L33," ")))</f>
        <v> </v>
      </c>
      <c r="I33" s="1" t="str">
        <f>IF($A33=7,5!C33,IF($A33=8,5!D33,IF($A33=9,5!E33," ")))</f>
        <v> </v>
      </c>
      <c r="J33" s="1" t="str">
        <f>IF($A33=7,6!B33,IF($A33=8,6!C33,IF($A33=9,6!D33," ")))</f>
        <v> </v>
      </c>
      <c r="K33" s="1" t="str">
        <f>IF($A33=7,1!J33,IF($A33=8,1!K33,IF($A33=9,1!L33," ")))</f>
        <v> </v>
      </c>
    </row>
  </sheetData>
  <mergeCells count="5">
    <mergeCell ref="B2:C2"/>
    <mergeCell ref="D2:E2"/>
    <mergeCell ref="J2:K2"/>
    <mergeCell ref="F2:G2"/>
    <mergeCell ref="H2:I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31">
      <selection activeCell="E33" sqref="E33"/>
    </sheetView>
  </sheetViews>
  <sheetFormatPr defaultColWidth="9.140625" defaultRowHeight="23.25"/>
  <cols>
    <col min="1" max="1" width="12.8515625" style="1" customWidth="1"/>
  </cols>
  <sheetData>
    <row r="1" ht="23.25">
      <c r="A1" s="5" t="s">
        <v>27</v>
      </c>
    </row>
    <row r="2" spans="2:15" ht="23.25">
      <c r="B2" s="26" t="s">
        <v>4</v>
      </c>
      <c r="C2" s="26"/>
      <c r="D2" s="26"/>
      <c r="E2" s="26"/>
      <c r="F2" s="26"/>
      <c r="G2" s="26"/>
      <c r="H2" s="6"/>
      <c r="I2" s="6"/>
      <c r="J2" s="26" t="s">
        <v>5</v>
      </c>
      <c r="K2" s="26"/>
      <c r="L2" s="26"/>
      <c r="M2" s="26"/>
      <c r="N2" s="26"/>
      <c r="O2" s="26"/>
    </row>
    <row r="3" spans="1:15" s="1" customFormat="1" ht="23.25">
      <c r="A3" s="5" t="s">
        <v>25</v>
      </c>
      <c r="B3" s="1">
        <v>7</v>
      </c>
      <c r="C3" s="1">
        <v>8</v>
      </c>
      <c r="D3" s="1">
        <v>9</v>
      </c>
      <c r="E3" s="1">
        <v>10</v>
      </c>
      <c r="F3" s="1">
        <v>11</v>
      </c>
      <c r="G3" s="1">
        <v>12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</row>
    <row r="4" spans="1:15" s="1" customFormat="1" ht="23.25">
      <c r="A4" s="1">
        <f>'ป.1-3'!I4</f>
        <v>15</v>
      </c>
      <c r="B4" s="1" t="str">
        <f>IF($A4&gt;=6.5,"ดีมาก",IF($A4&gt;=4.5,"ดี",IF($A4&gt;=2,"ปานกลาง",IF($A4&gt;=0,"ต่ำ","ต่ำมาก"))))</f>
        <v>ดีมาก</v>
      </c>
      <c r="C4" s="1" t="str">
        <f>IF($A4&gt;=6.5,"ดีมาก",IF($A4&gt;=5.5,"ดี",IF($A4&gt;=2,"ปานกลาง",IF($A4&gt;=0,"ต่ำ","ต่ำมาก"))))</f>
        <v>ดีมาก</v>
      </c>
      <c r="D4" s="1" t="str">
        <f>IF($A4&gt;=6.5,"ดีมาก",IF($A4&gt;=5.5,"ดี",IF($A4&gt;=2,"ปานกลาง",IF($A4&gt;=1,"ต่ำ","ต่ำมาก"))))</f>
        <v>ดีมาก</v>
      </c>
      <c r="E4" s="1" t="str">
        <f>IF($A4&gt;=8.5,"ดีมาก",IF($A4&gt;=6.5,"ดี",IF($A4&gt;=1,"ปานกลาง",IF($A4&gt;=-1,"ต่ำ","ต่ำมาก"))))</f>
        <v>ดีมาก</v>
      </c>
      <c r="F4" s="1" t="str">
        <f>IF($A4&gt;=9.5,"ดีมาก",IF($A4&gt;=7.5,"ดี",IF($A4&gt;=2,"ปานกลาง",IF($A4&gt;=-1,"ต่ำ","ต่ำมาก"))))</f>
        <v>ดีมาก</v>
      </c>
      <c r="G4" s="1" t="str">
        <f>IF($A4&gt;=11.5,"ดีมาก",IF($A4&gt;=8.5,"ดี",IF($A4&gt;=2,"ปานกลาง",IF($A4&gt;=-1.5,"ต่ำ","ต่ำมาก"))))</f>
        <v>ดีมาก</v>
      </c>
      <c r="J4" s="1" t="str">
        <f>IF($A4&gt;=6.5,"ดีมาก",IF($A4&gt;=4.5,"ดี",IF($A4&gt;=2,"ปานกลาง",IF($A4&gt;=0,"ต่ำ","ต่ำมาก"))))</f>
        <v>ดีมาก</v>
      </c>
      <c r="K4" s="1" t="str">
        <f>IF($A4&gt;=6.5,"ดีมาก",IF($A4&gt;=5.5,"ดี",IF($A4&gt;=2,"ปานกลาง",IF($A4&gt;=0,"ต่ำ","ต่ำมาก"))))</f>
        <v>ดีมาก</v>
      </c>
      <c r="L4" s="1" t="str">
        <f>IF($A4&gt;=6.5,"ดีมาก",IF($A4&gt;=5.5,"ดี",IF($A4&gt;=2,"ปานกลาง",IF($A4&gt;=1,"ต่ำ","ต่ำมาก"))))</f>
        <v>ดีมาก</v>
      </c>
      <c r="M4" s="1" t="str">
        <f>IF($A4&gt;=9.5,"ดีมาก",IF($A4&gt;=6.5,"ดี",IF($A4&gt;=1,"ปานกลาง",IF($A4&gt;=-1,"ต่ำ","ต่ำมาก"))))</f>
        <v>ดีมาก</v>
      </c>
      <c r="N4" s="1" t="str">
        <f>IF($A4&gt;=10.5,"ดีมาก",IF($A4&gt;=9,"ดี",IF($A4&gt;=2,"ปานกลาง",IF($A4&gt;=-0.5,"ต่ำ","ต่ำมาก"))))</f>
        <v>ดีมาก</v>
      </c>
      <c r="O4" s="1" t="str">
        <f>IF($A4&gt;=11.5,"ดีมาก",IF($A4&gt;=9.5,"ดี",IF($A4&gt;=3,"ปานกลาง",IF($A4&gt;=1,"ต่ำ","ต่ำมาก"))))</f>
        <v>ดีมาก</v>
      </c>
    </row>
    <row r="5" spans="1:15" ht="23.25">
      <c r="A5" s="1">
        <f>'ป.1-3'!I5</f>
        <v>16</v>
      </c>
      <c r="B5" s="1" t="str">
        <f aca="true" t="shared" si="0" ref="B5:B33">IF($A5&gt;=6.5,"ดีมาก",IF($A5&gt;=4.5,"ดี",IF($A5&gt;=2,"ปานกลาง",IF($A5&gt;=0,"ต่ำ","ต่ำมาก"))))</f>
        <v>ดีมาก</v>
      </c>
      <c r="C5" s="1" t="str">
        <f aca="true" t="shared" si="1" ref="C5:C33">IF($A5&gt;=6.5,"ดีมาก",IF($A5&gt;=5.5,"ดี",IF($A5&gt;=2,"ปานกลาง",IF($A5&gt;=0,"ต่ำ","ต่ำมาก"))))</f>
        <v>ดีมาก</v>
      </c>
      <c r="D5" s="1" t="str">
        <f aca="true" t="shared" si="2" ref="D5:D33">IF($A5&gt;=6.5,"ดีมาก",IF($A5&gt;=5.5,"ดี",IF($A5&gt;=2,"ปานกลาง",IF($A5&gt;=1,"ต่ำ","ต่ำมาก"))))</f>
        <v>ดีมาก</v>
      </c>
      <c r="E5" s="1" t="str">
        <f aca="true" t="shared" si="3" ref="E5:E33">IF($A5&gt;=8.5,"ดีมาก",IF($A5&gt;=6.5,"ดี",IF($A5&gt;=1,"ปานกลาง",IF($A5&gt;=-1,"ต่ำ","ต่ำมาก"))))</f>
        <v>ดีมาก</v>
      </c>
      <c r="F5" s="1" t="str">
        <f aca="true" t="shared" si="4" ref="F5:F33">IF($A5&gt;=9.5,"ดีมาก",IF($A5&gt;=7.5,"ดี",IF($A5&gt;=2,"ปานกลาง",IF($A5&gt;=-1,"ต่ำ","ต่ำมาก"))))</f>
        <v>ดีมาก</v>
      </c>
      <c r="G5" s="1" t="str">
        <f aca="true" t="shared" si="5" ref="G5:G33">IF($A5&gt;=11.5,"ดีมาก",IF($A5&gt;=8.5,"ดี",IF($A5&gt;=2,"ปานกลาง",IF($A5&gt;=-1.5,"ต่ำ","ต่ำมาก"))))</f>
        <v>ดีมาก</v>
      </c>
      <c r="H5" s="1"/>
      <c r="I5" s="1"/>
      <c r="J5" s="1" t="str">
        <f aca="true" t="shared" si="6" ref="J5:J33">IF($A5&gt;=6.5,"ดีมาก",IF($A5&gt;=4.5,"ดี",IF($A5&gt;=2,"ปานกลาง",IF($A5&gt;=0,"ต่ำ","ต่ำมาก"))))</f>
        <v>ดีมาก</v>
      </c>
      <c r="K5" s="1" t="str">
        <f aca="true" t="shared" si="7" ref="K5:K33">IF($A5&gt;=6.5,"ดีมาก",IF($A5&gt;=5.5,"ดี",IF($A5&gt;=2,"ปานกลาง",IF($A5&gt;=0,"ต่ำ","ต่ำมาก"))))</f>
        <v>ดีมาก</v>
      </c>
      <c r="L5" s="1" t="str">
        <f aca="true" t="shared" si="8" ref="L5:L33">IF($A5&gt;=6.5,"ดีมาก",IF($A5&gt;=5.5,"ดี",IF($A5&gt;=2,"ปานกลาง",IF($A5&gt;=1,"ต่ำ","ต่ำมาก"))))</f>
        <v>ดีมาก</v>
      </c>
      <c r="M5" s="1" t="str">
        <f aca="true" t="shared" si="9" ref="M5:M33">IF($A5&gt;=9.5,"ดีมาก",IF($A5&gt;=6.5,"ดี",IF($A5&gt;=1,"ปานกลาง",IF($A5&gt;=-1,"ต่ำ","ต่ำมาก"))))</f>
        <v>ดีมาก</v>
      </c>
      <c r="N5" s="1" t="str">
        <f aca="true" t="shared" si="10" ref="N5:N33">IF($A5&gt;=10.5,"ดีมาก",IF($A5&gt;=9,"ดี",IF($A5&gt;=2,"ปานกลาง",IF($A5&gt;=-0.5,"ต่ำ","ต่ำมาก"))))</f>
        <v>ดีมาก</v>
      </c>
      <c r="O5" s="1" t="str">
        <f aca="true" t="shared" si="11" ref="O5:O33">IF($A5&gt;=11.5,"ดีมาก",IF($A5&gt;=9.5,"ดี",IF($A5&gt;=3,"ปานกลาง",IF($A5&gt;=1,"ต่ำ","ต่ำมาก"))))</f>
        <v>ดีมาก</v>
      </c>
    </row>
    <row r="6" spans="1:15" ht="23.25">
      <c r="A6" s="1">
        <f>'ป.1-3'!I6</f>
        <v>0</v>
      </c>
      <c r="B6" s="1" t="str">
        <f t="shared" si="0"/>
        <v>ต่ำ</v>
      </c>
      <c r="C6" s="1" t="str">
        <f t="shared" si="1"/>
        <v>ต่ำ</v>
      </c>
      <c r="D6" s="1" t="str">
        <f t="shared" si="2"/>
        <v>ต่ำมาก</v>
      </c>
      <c r="E6" s="1" t="str">
        <f t="shared" si="3"/>
        <v>ต่ำ</v>
      </c>
      <c r="F6" s="1" t="str">
        <f t="shared" si="4"/>
        <v>ต่ำ</v>
      </c>
      <c r="G6" s="1" t="str">
        <f t="shared" si="5"/>
        <v>ต่ำ</v>
      </c>
      <c r="H6" s="1"/>
      <c r="I6" s="1"/>
      <c r="J6" s="1" t="str">
        <f t="shared" si="6"/>
        <v>ต่ำ</v>
      </c>
      <c r="K6" s="1" t="str">
        <f t="shared" si="7"/>
        <v>ต่ำ</v>
      </c>
      <c r="L6" s="1" t="str">
        <f t="shared" si="8"/>
        <v>ต่ำมาก</v>
      </c>
      <c r="M6" s="1" t="str">
        <f t="shared" si="9"/>
        <v>ต่ำ</v>
      </c>
      <c r="N6" s="1" t="str">
        <f t="shared" si="10"/>
        <v>ต่ำ</v>
      </c>
      <c r="O6" s="1" t="str">
        <f t="shared" si="11"/>
        <v>ต่ำมาก</v>
      </c>
    </row>
    <row r="7" spans="1:15" ht="23.25">
      <c r="A7" s="1">
        <f>'ป.1-3'!I7</f>
        <v>0</v>
      </c>
      <c r="B7" s="1" t="str">
        <f t="shared" si="0"/>
        <v>ต่ำ</v>
      </c>
      <c r="C7" s="1" t="str">
        <f t="shared" si="1"/>
        <v>ต่ำ</v>
      </c>
      <c r="D7" s="1" t="str">
        <f t="shared" si="2"/>
        <v>ต่ำมาก</v>
      </c>
      <c r="E7" s="1" t="str">
        <f t="shared" si="3"/>
        <v>ต่ำ</v>
      </c>
      <c r="F7" s="1" t="str">
        <f t="shared" si="4"/>
        <v>ต่ำ</v>
      </c>
      <c r="G7" s="1" t="str">
        <f t="shared" si="5"/>
        <v>ต่ำ</v>
      </c>
      <c r="H7" s="1"/>
      <c r="I7" s="1"/>
      <c r="J7" s="1" t="str">
        <f t="shared" si="6"/>
        <v>ต่ำ</v>
      </c>
      <c r="K7" s="1" t="str">
        <f t="shared" si="7"/>
        <v>ต่ำ</v>
      </c>
      <c r="L7" s="1" t="str">
        <f t="shared" si="8"/>
        <v>ต่ำมาก</v>
      </c>
      <c r="M7" s="1" t="str">
        <f t="shared" si="9"/>
        <v>ต่ำ</v>
      </c>
      <c r="N7" s="1" t="str">
        <f t="shared" si="10"/>
        <v>ต่ำ</v>
      </c>
      <c r="O7" s="1" t="str">
        <f t="shared" si="11"/>
        <v>ต่ำมาก</v>
      </c>
    </row>
    <row r="8" spans="1:15" ht="23.25">
      <c r="A8" s="1">
        <f>'ป.1-3'!I8</f>
        <v>0</v>
      </c>
      <c r="B8" s="1" t="str">
        <f t="shared" si="0"/>
        <v>ต่ำ</v>
      </c>
      <c r="C8" s="1" t="str">
        <f t="shared" si="1"/>
        <v>ต่ำ</v>
      </c>
      <c r="D8" s="1" t="str">
        <f t="shared" si="2"/>
        <v>ต่ำมาก</v>
      </c>
      <c r="E8" s="1" t="str">
        <f t="shared" si="3"/>
        <v>ต่ำ</v>
      </c>
      <c r="F8" s="1" t="str">
        <f t="shared" si="4"/>
        <v>ต่ำ</v>
      </c>
      <c r="G8" s="1" t="str">
        <f t="shared" si="5"/>
        <v>ต่ำ</v>
      </c>
      <c r="H8" s="1"/>
      <c r="I8" s="1"/>
      <c r="J8" s="1" t="str">
        <f t="shared" si="6"/>
        <v>ต่ำ</v>
      </c>
      <c r="K8" s="1" t="str">
        <f t="shared" si="7"/>
        <v>ต่ำ</v>
      </c>
      <c r="L8" s="1" t="str">
        <f t="shared" si="8"/>
        <v>ต่ำมาก</v>
      </c>
      <c r="M8" s="1" t="str">
        <f t="shared" si="9"/>
        <v>ต่ำ</v>
      </c>
      <c r="N8" s="1" t="str">
        <f t="shared" si="10"/>
        <v>ต่ำ</v>
      </c>
      <c r="O8" s="1" t="str">
        <f t="shared" si="11"/>
        <v>ต่ำมาก</v>
      </c>
    </row>
    <row r="9" spans="1:15" ht="23.25">
      <c r="A9" s="1">
        <f>'ป.1-3'!I9</f>
        <v>0</v>
      </c>
      <c r="B9" s="1" t="str">
        <f t="shared" si="0"/>
        <v>ต่ำ</v>
      </c>
      <c r="C9" s="1" t="str">
        <f t="shared" si="1"/>
        <v>ต่ำ</v>
      </c>
      <c r="D9" s="1" t="str">
        <f t="shared" si="2"/>
        <v>ต่ำมาก</v>
      </c>
      <c r="E9" s="1" t="str">
        <f t="shared" si="3"/>
        <v>ต่ำ</v>
      </c>
      <c r="F9" s="1" t="str">
        <f t="shared" si="4"/>
        <v>ต่ำ</v>
      </c>
      <c r="G9" s="1" t="str">
        <f t="shared" si="5"/>
        <v>ต่ำ</v>
      </c>
      <c r="H9" s="1"/>
      <c r="I9" s="1"/>
      <c r="J9" s="1" t="str">
        <f t="shared" si="6"/>
        <v>ต่ำ</v>
      </c>
      <c r="K9" s="1" t="str">
        <f t="shared" si="7"/>
        <v>ต่ำ</v>
      </c>
      <c r="L9" s="1" t="str">
        <f t="shared" si="8"/>
        <v>ต่ำมาก</v>
      </c>
      <c r="M9" s="1" t="str">
        <f t="shared" si="9"/>
        <v>ต่ำ</v>
      </c>
      <c r="N9" s="1" t="str">
        <f t="shared" si="10"/>
        <v>ต่ำ</v>
      </c>
      <c r="O9" s="1" t="str">
        <f t="shared" si="11"/>
        <v>ต่ำมาก</v>
      </c>
    </row>
    <row r="10" spans="1:15" ht="23.25">
      <c r="A10" s="1">
        <f>'ป.1-3'!I10</f>
        <v>0</v>
      </c>
      <c r="B10" s="1" t="str">
        <f t="shared" si="0"/>
        <v>ต่ำ</v>
      </c>
      <c r="C10" s="1" t="str">
        <f t="shared" si="1"/>
        <v>ต่ำ</v>
      </c>
      <c r="D10" s="1" t="str">
        <f t="shared" si="2"/>
        <v>ต่ำมาก</v>
      </c>
      <c r="E10" s="1" t="str">
        <f t="shared" si="3"/>
        <v>ต่ำ</v>
      </c>
      <c r="F10" s="1" t="str">
        <f t="shared" si="4"/>
        <v>ต่ำ</v>
      </c>
      <c r="G10" s="1" t="str">
        <f t="shared" si="5"/>
        <v>ต่ำ</v>
      </c>
      <c r="H10" s="1"/>
      <c r="I10" s="1"/>
      <c r="J10" s="1" t="str">
        <f t="shared" si="6"/>
        <v>ต่ำ</v>
      </c>
      <c r="K10" s="1" t="str">
        <f t="shared" si="7"/>
        <v>ต่ำ</v>
      </c>
      <c r="L10" s="1" t="str">
        <f t="shared" si="8"/>
        <v>ต่ำมาก</v>
      </c>
      <c r="M10" s="1" t="str">
        <f t="shared" si="9"/>
        <v>ต่ำ</v>
      </c>
      <c r="N10" s="1" t="str">
        <f t="shared" si="10"/>
        <v>ต่ำ</v>
      </c>
      <c r="O10" s="1" t="str">
        <f t="shared" si="11"/>
        <v>ต่ำมาก</v>
      </c>
    </row>
    <row r="11" spans="1:15" ht="23.25">
      <c r="A11" s="1">
        <f>'ป.1-3'!I11</f>
        <v>0</v>
      </c>
      <c r="B11" s="1" t="str">
        <f t="shared" si="0"/>
        <v>ต่ำ</v>
      </c>
      <c r="C11" s="1" t="str">
        <f t="shared" si="1"/>
        <v>ต่ำ</v>
      </c>
      <c r="D11" s="1" t="str">
        <f t="shared" si="2"/>
        <v>ต่ำมาก</v>
      </c>
      <c r="E11" s="1" t="str">
        <f t="shared" si="3"/>
        <v>ต่ำ</v>
      </c>
      <c r="F11" s="1" t="str">
        <f t="shared" si="4"/>
        <v>ต่ำ</v>
      </c>
      <c r="G11" s="1" t="str">
        <f t="shared" si="5"/>
        <v>ต่ำ</v>
      </c>
      <c r="H11" s="1"/>
      <c r="I11" s="1"/>
      <c r="J11" s="1" t="str">
        <f t="shared" si="6"/>
        <v>ต่ำ</v>
      </c>
      <c r="K11" s="1" t="str">
        <f t="shared" si="7"/>
        <v>ต่ำ</v>
      </c>
      <c r="L11" s="1" t="str">
        <f t="shared" si="8"/>
        <v>ต่ำมาก</v>
      </c>
      <c r="M11" s="1" t="str">
        <f t="shared" si="9"/>
        <v>ต่ำ</v>
      </c>
      <c r="N11" s="1" t="str">
        <f t="shared" si="10"/>
        <v>ต่ำ</v>
      </c>
      <c r="O11" s="1" t="str">
        <f t="shared" si="11"/>
        <v>ต่ำมาก</v>
      </c>
    </row>
    <row r="12" spans="1:15" ht="23.25">
      <c r="A12" s="1">
        <f>'ป.1-3'!I12</f>
        <v>0</v>
      </c>
      <c r="B12" s="1" t="str">
        <f t="shared" si="0"/>
        <v>ต่ำ</v>
      </c>
      <c r="C12" s="1" t="str">
        <f t="shared" si="1"/>
        <v>ต่ำ</v>
      </c>
      <c r="D12" s="1" t="str">
        <f t="shared" si="2"/>
        <v>ต่ำมาก</v>
      </c>
      <c r="E12" s="1" t="str">
        <f t="shared" si="3"/>
        <v>ต่ำ</v>
      </c>
      <c r="F12" s="1" t="str">
        <f t="shared" si="4"/>
        <v>ต่ำ</v>
      </c>
      <c r="G12" s="1" t="str">
        <f t="shared" si="5"/>
        <v>ต่ำ</v>
      </c>
      <c r="H12" s="1"/>
      <c r="I12" s="1"/>
      <c r="J12" s="1" t="str">
        <f t="shared" si="6"/>
        <v>ต่ำ</v>
      </c>
      <c r="K12" s="1" t="str">
        <f t="shared" si="7"/>
        <v>ต่ำ</v>
      </c>
      <c r="L12" s="1" t="str">
        <f t="shared" si="8"/>
        <v>ต่ำมาก</v>
      </c>
      <c r="M12" s="1" t="str">
        <f t="shared" si="9"/>
        <v>ต่ำ</v>
      </c>
      <c r="N12" s="1" t="str">
        <f t="shared" si="10"/>
        <v>ต่ำ</v>
      </c>
      <c r="O12" s="1" t="str">
        <f t="shared" si="11"/>
        <v>ต่ำมาก</v>
      </c>
    </row>
    <row r="13" spans="1:15" ht="23.25">
      <c r="A13" s="1">
        <f>'ป.1-3'!I13</f>
        <v>0</v>
      </c>
      <c r="B13" s="1" t="str">
        <f t="shared" si="0"/>
        <v>ต่ำ</v>
      </c>
      <c r="C13" s="1" t="str">
        <f t="shared" si="1"/>
        <v>ต่ำ</v>
      </c>
      <c r="D13" s="1" t="str">
        <f t="shared" si="2"/>
        <v>ต่ำมาก</v>
      </c>
      <c r="E13" s="1" t="str">
        <f t="shared" si="3"/>
        <v>ต่ำ</v>
      </c>
      <c r="F13" s="1" t="str">
        <f t="shared" si="4"/>
        <v>ต่ำ</v>
      </c>
      <c r="G13" s="1" t="str">
        <f t="shared" si="5"/>
        <v>ต่ำ</v>
      </c>
      <c r="H13" s="1"/>
      <c r="I13" s="1"/>
      <c r="J13" s="1" t="str">
        <f t="shared" si="6"/>
        <v>ต่ำ</v>
      </c>
      <c r="K13" s="1" t="str">
        <f t="shared" si="7"/>
        <v>ต่ำ</v>
      </c>
      <c r="L13" s="1" t="str">
        <f t="shared" si="8"/>
        <v>ต่ำมาก</v>
      </c>
      <c r="M13" s="1" t="str">
        <f t="shared" si="9"/>
        <v>ต่ำ</v>
      </c>
      <c r="N13" s="1" t="str">
        <f t="shared" si="10"/>
        <v>ต่ำ</v>
      </c>
      <c r="O13" s="1" t="str">
        <f t="shared" si="11"/>
        <v>ต่ำมาก</v>
      </c>
    </row>
    <row r="14" spans="1:15" ht="23.25">
      <c r="A14" s="1">
        <f>'ป.1-3'!I14</f>
        <v>0</v>
      </c>
      <c r="B14" s="1" t="str">
        <f t="shared" si="0"/>
        <v>ต่ำ</v>
      </c>
      <c r="C14" s="1" t="str">
        <f t="shared" si="1"/>
        <v>ต่ำ</v>
      </c>
      <c r="D14" s="1" t="str">
        <f t="shared" si="2"/>
        <v>ต่ำมาก</v>
      </c>
      <c r="E14" s="1" t="str">
        <f t="shared" si="3"/>
        <v>ต่ำ</v>
      </c>
      <c r="F14" s="1" t="str">
        <f t="shared" si="4"/>
        <v>ต่ำ</v>
      </c>
      <c r="G14" s="1" t="str">
        <f t="shared" si="5"/>
        <v>ต่ำ</v>
      </c>
      <c r="H14" s="1"/>
      <c r="I14" s="1"/>
      <c r="J14" s="1" t="str">
        <f t="shared" si="6"/>
        <v>ต่ำ</v>
      </c>
      <c r="K14" s="1" t="str">
        <f t="shared" si="7"/>
        <v>ต่ำ</v>
      </c>
      <c r="L14" s="1" t="str">
        <f t="shared" si="8"/>
        <v>ต่ำมาก</v>
      </c>
      <c r="M14" s="1" t="str">
        <f t="shared" si="9"/>
        <v>ต่ำ</v>
      </c>
      <c r="N14" s="1" t="str">
        <f t="shared" si="10"/>
        <v>ต่ำ</v>
      </c>
      <c r="O14" s="1" t="str">
        <f t="shared" si="11"/>
        <v>ต่ำมาก</v>
      </c>
    </row>
    <row r="15" spans="1:15" ht="23.25">
      <c r="A15" s="1">
        <f>'ป.1-3'!I15</f>
        <v>0</v>
      </c>
      <c r="B15" s="1" t="str">
        <f t="shared" si="0"/>
        <v>ต่ำ</v>
      </c>
      <c r="C15" s="1" t="str">
        <f t="shared" si="1"/>
        <v>ต่ำ</v>
      </c>
      <c r="D15" s="1" t="str">
        <f t="shared" si="2"/>
        <v>ต่ำมาก</v>
      </c>
      <c r="E15" s="1" t="str">
        <f t="shared" si="3"/>
        <v>ต่ำ</v>
      </c>
      <c r="F15" s="1" t="str">
        <f t="shared" si="4"/>
        <v>ต่ำ</v>
      </c>
      <c r="G15" s="1" t="str">
        <f t="shared" si="5"/>
        <v>ต่ำ</v>
      </c>
      <c r="H15" s="1"/>
      <c r="I15" s="1"/>
      <c r="J15" s="1" t="str">
        <f t="shared" si="6"/>
        <v>ต่ำ</v>
      </c>
      <c r="K15" s="1" t="str">
        <f t="shared" si="7"/>
        <v>ต่ำ</v>
      </c>
      <c r="L15" s="1" t="str">
        <f t="shared" si="8"/>
        <v>ต่ำมาก</v>
      </c>
      <c r="M15" s="1" t="str">
        <f t="shared" si="9"/>
        <v>ต่ำ</v>
      </c>
      <c r="N15" s="1" t="str">
        <f t="shared" si="10"/>
        <v>ต่ำ</v>
      </c>
      <c r="O15" s="1" t="str">
        <f t="shared" si="11"/>
        <v>ต่ำมาก</v>
      </c>
    </row>
    <row r="16" spans="1:15" ht="23.25">
      <c r="A16" s="1">
        <f>'ป.1-3'!I16</f>
        <v>0</v>
      </c>
      <c r="B16" s="1" t="str">
        <f t="shared" si="0"/>
        <v>ต่ำ</v>
      </c>
      <c r="C16" s="1" t="str">
        <f t="shared" si="1"/>
        <v>ต่ำ</v>
      </c>
      <c r="D16" s="1" t="str">
        <f t="shared" si="2"/>
        <v>ต่ำมาก</v>
      </c>
      <c r="E16" s="1" t="str">
        <f t="shared" si="3"/>
        <v>ต่ำ</v>
      </c>
      <c r="F16" s="1" t="str">
        <f t="shared" si="4"/>
        <v>ต่ำ</v>
      </c>
      <c r="G16" s="1" t="str">
        <f t="shared" si="5"/>
        <v>ต่ำ</v>
      </c>
      <c r="H16" s="1"/>
      <c r="I16" s="1"/>
      <c r="J16" s="1" t="str">
        <f t="shared" si="6"/>
        <v>ต่ำ</v>
      </c>
      <c r="K16" s="1" t="str">
        <f t="shared" si="7"/>
        <v>ต่ำ</v>
      </c>
      <c r="L16" s="1" t="str">
        <f t="shared" si="8"/>
        <v>ต่ำมาก</v>
      </c>
      <c r="M16" s="1" t="str">
        <f t="shared" si="9"/>
        <v>ต่ำ</v>
      </c>
      <c r="N16" s="1" t="str">
        <f t="shared" si="10"/>
        <v>ต่ำ</v>
      </c>
      <c r="O16" s="1" t="str">
        <f t="shared" si="11"/>
        <v>ต่ำมาก</v>
      </c>
    </row>
    <row r="17" spans="1:15" ht="23.25">
      <c r="A17" s="1">
        <f>'ป.1-3'!I17</f>
        <v>0</v>
      </c>
      <c r="B17" s="1" t="str">
        <f t="shared" si="0"/>
        <v>ต่ำ</v>
      </c>
      <c r="C17" s="1" t="str">
        <f t="shared" si="1"/>
        <v>ต่ำ</v>
      </c>
      <c r="D17" s="1" t="str">
        <f t="shared" si="2"/>
        <v>ต่ำมาก</v>
      </c>
      <c r="E17" s="1" t="str">
        <f t="shared" si="3"/>
        <v>ต่ำ</v>
      </c>
      <c r="F17" s="1" t="str">
        <f t="shared" si="4"/>
        <v>ต่ำ</v>
      </c>
      <c r="G17" s="1" t="str">
        <f t="shared" si="5"/>
        <v>ต่ำ</v>
      </c>
      <c r="H17" s="1"/>
      <c r="I17" s="1"/>
      <c r="J17" s="1" t="str">
        <f t="shared" si="6"/>
        <v>ต่ำ</v>
      </c>
      <c r="K17" s="1" t="str">
        <f t="shared" si="7"/>
        <v>ต่ำ</v>
      </c>
      <c r="L17" s="1" t="str">
        <f t="shared" si="8"/>
        <v>ต่ำมาก</v>
      </c>
      <c r="M17" s="1" t="str">
        <f t="shared" si="9"/>
        <v>ต่ำ</v>
      </c>
      <c r="N17" s="1" t="str">
        <f t="shared" si="10"/>
        <v>ต่ำ</v>
      </c>
      <c r="O17" s="1" t="str">
        <f t="shared" si="11"/>
        <v>ต่ำมาก</v>
      </c>
    </row>
    <row r="18" spans="1:15" ht="23.25">
      <c r="A18" s="1">
        <f>'ป.1-3'!I18</f>
        <v>0</v>
      </c>
      <c r="B18" s="1" t="str">
        <f t="shared" si="0"/>
        <v>ต่ำ</v>
      </c>
      <c r="C18" s="1" t="str">
        <f t="shared" si="1"/>
        <v>ต่ำ</v>
      </c>
      <c r="D18" s="1" t="str">
        <f t="shared" si="2"/>
        <v>ต่ำมาก</v>
      </c>
      <c r="E18" s="1" t="str">
        <f t="shared" si="3"/>
        <v>ต่ำ</v>
      </c>
      <c r="F18" s="1" t="str">
        <f t="shared" si="4"/>
        <v>ต่ำ</v>
      </c>
      <c r="G18" s="1" t="str">
        <f t="shared" si="5"/>
        <v>ต่ำ</v>
      </c>
      <c r="H18" s="1"/>
      <c r="I18" s="1"/>
      <c r="J18" s="1" t="str">
        <f t="shared" si="6"/>
        <v>ต่ำ</v>
      </c>
      <c r="K18" s="1" t="str">
        <f t="shared" si="7"/>
        <v>ต่ำ</v>
      </c>
      <c r="L18" s="1" t="str">
        <f t="shared" si="8"/>
        <v>ต่ำมาก</v>
      </c>
      <c r="M18" s="1" t="str">
        <f t="shared" si="9"/>
        <v>ต่ำ</v>
      </c>
      <c r="N18" s="1" t="str">
        <f t="shared" si="10"/>
        <v>ต่ำ</v>
      </c>
      <c r="O18" s="1" t="str">
        <f t="shared" si="11"/>
        <v>ต่ำมาก</v>
      </c>
    </row>
    <row r="19" spans="1:15" ht="23.25">
      <c r="A19" s="1">
        <f>'ป.1-3'!I19</f>
        <v>0</v>
      </c>
      <c r="B19" s="1" t="str">
        <f t="shared" si="0"/>
        <v>ต่ำ</v>
      </c>
      <c r="C19" s="1" t="str">
        <f t="shared" si="1"/>
        <v>ต่ำ</v>
      </c>
      <c r="D19" s="1" t="str">
        <f t="shared" si="2"/>
        <v>ต่ำมาก</v>
      </c>
      <c r="E19" s="1" t="str">
        <f t="shared" si="3"/>
        <v>ต่ำ</v>
      </c>
      <c r="F19" s="1" t="str">
        <f t="shared" si="4"/>
        <v>ต่ำ</v>
      </c>
      <c r="G19" s="1" t="str">
        <f t="shared" si="5"/>
        <v>ต่ำ</v>
      </c>
      <c r="H19" s="1"/>
      <c r="I19" s="1"/>
      <c r="J19" s="1" t="str">
        <f t="shared" si="6"/>
        <v>ต่ำ</v>
      </c>
      <c r="K19" s="1" t="str">
        <f t="shared" si="7"/>
        <v>ต่ำ</v>
      </c>
      <c r="L19" s="1" t="str">
        <f t="shared" si="8"/>
        <v>ต่ำมาก</v>
      </c>
      <c r="M19" s="1" t="str">
        <f t="shared" si="9"/>
        <v>ต่ำ</v>
      </c>
      <c r="N19" s="1" t="str">
        <f t="shared" si="10"/>
        <v>ต่ำ</v>
      </c>
      <c r="O19" s="1" t="str">
        <f t="shared" si="11"/>
        <v>ต่ำมาก</v>
      </c>
    </row>
    <row r="20" spans="1:15" ht="23.25">
      <c r="A20" s="1">
        <f>'ป.1-3'!I20</f>
        <v>0</v>
      </c>
      <c r="B20" s="1" t="str">
        <f t="shared" si="0"/>
        <v>ต่ำ</v>
      </c>
      <c r="C20" s="1" t="str">
        <f t="shared" si="1"/>
        <v>ต่ำ</v>
      </c>
      <c r="D20" s="1" t="str">
        <f t="shared" si="2"/>
        <v>ต่ำมาก</v>
      </c>
      <c r="E20" s="1" t="str">
        <f t="shared" si="3"/>
        <v>ต่ำ</v>
      </c>
      <c r="F20" s="1" t="str">
        <f t="shared" si="4"/>
        <v>ต่ำ</v>
      </c>
      <c r="G20" s="1" t="str">
        <f t="shared" si="5"/>
        <v>ต่ำ</v>
      </c>
      <c r="H20" s="1"/>
      <c r="I20" s="1"/>
      <c r="J20" s="1" t="str">
        <f t="shared" si="6"/>
        <v>ต่ำ</v>
      </c>
      <c r="K20" s="1" t="str">
        <f t="shared" si="7"/>
        <v>ต่ำ</v>
      </c>
      <c r="L20" s="1" t="str">
        <f t="shared" si="8"/>
        <v>ต่ำมาก</v>
      </c>
      <c r="M20" s="1" t="str">
        <f t="shared" si="9"/>
        <v>ต่ำ</v>
      </c>
      <c r="N20" s="1" t="str">
        <f t="shared" si="10"/>
        <v>ต่ำ</v>
      </c>
      <c r="O20" s="1" t="str">
        <f t="shared" si="11"/>
        <v>ต่ำมาก</v>
      </c>
    </row>
    <row r="21" spans="1:15" ht="23.25">
      <c r="A21" s="1">
        <f>'ป.1-3'!I21</f>
        <v>0</v>
      </c>
      <c r="B21" s="1" t="str">
        <f t="shared" si="0"/>
        <v>ต่ำ</v>
      </c>
      <c r="C21" s="1" t="str">
        <f t="shared" si="1"/>
        <v>ต่ำ</v>
      </c>
      <c r="D21" s="1" t="str">
        <f t="shared" si="2"/>
        <v>ต่ำมาก</v>
      </c>
      <c r="E21" s="1" t="str">
        <f t="shared" si="3"/>
        <v>ต่ำ</v>
      </c>
      <c r="F21" s="1" t="str">
        <f t="shared" si="4"/>
        <v>ต่ำ</v>
      </c>
      <c r="G21" s="1" t="str">
        <f t="shared" si="5"/>
        <v>ต่ำ</v>
      </c>
      <c r="H21" s="1"/>
      <c r="I21" s="1"/>
      <c r="J21" s="1" t="str">
        <f t="shared" si="6"/>
        <v>ต่ำ</v>
      </c>
      <c r="K21" s="1" t="str">
        <f t="shared" si="7"/>
        <v>ต่ำ</v>
      </c>
      <c r="L21" s="1" t="str">
        <f t="shared" si="8"/>
        <v>ต่ำมาก</v>
      </c>
      <c r="M21" s="1" t="str">
        <f t="shared" si="9"/>
        <v>ต่ำ</v>
      </c>
      <c r="N21" s="1" t="str">
        <f t="shared" si="10"/>
        <v>ต่ำ</v>
      </c>
      <c r="O21" s="1" t="str">
        <f t="shared" si="11"/>
        <v>ต่ำมาก</v>
      </c>
    </row>
    <row r="22" spans="1:15" ht="23.25">
      <c r="A22" s="1">
        <f>'ป.1-3'!I22</f>
        <v>0</v>
      </c>
      <c r="B22" s="1" t="str">
        <f t="shared" si="0"/>
        <v>ต่ำ</v>
      </c>
      <c r="C22" s="1" t="str">
        <f t="shared" si="1"/>
        <v>ต่ำ</v>
      </c>
      <c r="D22" s="1" t="str">
        <f t="shared" si="2"/>
        <v>ต่ำมาก</v>
      </c>
      <c r="E22" s="1" t="str">
        <f t="shared" si="3"/>
        <v>ต่ำ</v>
      </c>
      <c r="F22" s="1" t="str">
        <f t="shared" si="4"/>
        <v>ต่ำ</v>
      </c>
      <c r="G22" s="1" t="str">
        <f t="shared" si="5"/>
        <v>ต่ำ</v>
      </c>
      <c r="H22" s="1"/>
      <c r="I22" s="1"/>
      <c r="J22" s="1" t="str">
        <f t="shared" si="6"/>
        <v>ต่ำ</v>
      </c>
      <c r="K22" s="1" t="str">
        <f t="shared" si="7"/>
        <v>ต่ำ</v>
      </c>
      <c r="L22" s="1" t="str">
        <f t="shared" si="8"/>
        <v>ต่ำมาก</v>
      </c>
      <c r="M22" s="1" t="str">
        <f t="shared" si="9"/>
        <v>ต่ำ</v>
      </c>
      <c r="N22" s="1" t="str">
        <f t="shared" si="10"/>
        <v>ต่ำ</v>
      </c>
      <c r="O22" s="1" t="str">
        <f t="shared" si="11"/>
        <v>ต่ำมาก</v>
      </c>
    </row>
    <row r="23" spans="1:15" ht="23.25">
      <c r="A23" s="1">
        <f>'ป.1-3'!I23</f>
        <v>0</v>
      </c>
      <c r="B23" s="1" t="str">
        <f t="shared" si="0"/>
        <v>ต่ำ</v>
      </c>
      <c r="C23" s="1" t="str">
        <f t="shared" si="1"/>
        <v>ต่ำ</v>
      </c>
      <c r="D23" s="1" t="str">
        <f t="shared" si="2"/>
        <v>ต่ำมาก</v>
      </c>
      <c r="E23" s="1" t="str">
        <f t="shared" si="3"/>
        <v>ต่ำ</v>
      </c>
      <c r="F23" s="1" t="str">
        <f t="shared" si="4"/>
        <v>ต่ำ</v>
      </c>
      <c r="G23" s="1" t="str">
        <f t="shared" si="5"/>
        <v>ต่ำ</v>
      </c>
      <c r="H23" s="1"/>
      <c r="I23" s="1"/>
      <c r="J23" s="1" t="str">
        <f t="shared" si="6"/>
        <v>ต่ำ</v>
      </c>
      <c r="K23" s="1" t="str">
        <f t="shared" si="7"/>
        <v>ต่ำ</v>
      </c>
      <c r="L23" s="1" t="str">
        <f t="shared" si="8"/>
        <v>ต่ำมาก</v>
      </c>
      <c r="M23" s="1" t="str">
        <f t="shared" si="9"/>
        <v>ต่ำ</v>
      </c>
      <c r="N23" s="1" t="str">
        <f t="shared" si="10"/>
        <v>ต่ำ</v>
      </c>
      <c r="O23" s="1" t="str">
        <f t="shared" si="11"/>
        <v>ต่ำมาก</v>
      </c>
    </row>
    <row r="24" spans="1:15" ht="23.25">
      <c r="A24" s="1">
        <f>'ป.1-3'!I24</f>
        <v>0</v>
      </c>
      <c r="B24" s="1" t="str">
        <f t="shared" si="0"/>
        <v>ต่ำ</v>
      </c>
      <c r="C24" s="1" t="str">
        <f t="shared" si="1"/>
        <v>ต่ำ</v>
      </c>
      <c r="D24" s="1" t="str">
        <f t="shared" si="2"/>
        <v>ต่ำมาก</v>
      </c>
      <c r="E24" s="1" t="str">
        <f t="shared" si="3"/>
        <v>ต่ำ</v>
      </c>
      <c r="F24" s="1" t="str">
        <f t="shared" si="4"/>
        <v>ต่ำ</v>
      </c>
      <c r="G24" s="1" t="str">
        <f t="shared" si="5"/>
        <v>ต่ำ</v>
      </c>
      <c r="H24" s="1"/>
      <c r="I24" s="1"/>
      <c r="J24" s="1" t="str">
        <f t="shared" si="6"/>
        <v>ต่ำ</v>
      </c>
      <c r="K24" s="1" t="str">
        <f t="shared" si="7"/>
        <v>ต่ำ</v>
      </c>
      <c r="L24" s="1" t="str">
        <f t="shared" si="8"/>
        <v>ต่ำมาก</v>
      </c>
      <c r="M24" s="1" t="str">
        <f t="shared" si="9"/>
        <v>ต่ำ</v>
      </c>
      <c r="N24" s="1" t="str">
        <f t="shared" si="10"/>
        <v>ต่ำ</v>
      </c>
      <c r="O24" s="1" t="str">
        <f t="shared" si="11"/>
        <v>ต่ำมาก</v>
      </c>
    </row>
    <row r="25" spans="1:15" ht="23.25">
      <c r="A25" s="1">
        <f>'ป.1-3'!I25</f>
        <v>0</v>
      </c>
      <c r="B25" s="1" t="str">
        <f t="shared" si="0"/>
        <v>ต่ำ</v>
      </c>
      <c r="C25" s="1" t="str">
        <f t="shared" si="1"/>
        <v>ต่ำ</v>
      </c>
      <c r="D25" s="1" t="str">
        <f t="shared" si="2"/>
        <v>ต่ำมาก</v>
      </c>
      <c r="E25" s="1" t="str">
        <f t="shared" si="3"/>
        <v>ต่ำ</v>
      </c>
      <c r="F25" s="1" t="str">
        <f t="shared" si="4"/>
        <v>ต่ำ</v>
      </c>
      <c r="G25" s="1" t="str">
        <f t="shared" si="5"/>
        <v>ต่ำ</v>
      </c>
      <c r="H25" s="1"/>
      <c r="I25" s="1"/>
      <c r="J25" s="1" t="str">
        <f t="shared" si="6"/>
        <v>ต่ำ</v>
      </c>
      <c r="K25" s="1" t="str">
        <f t="shared" si="7"/>
        <v>ต่ำ</v>
      </c>
      <c r="L25" s="1" t="str">
        <f t="shared" si="8"/>
        <v>ต่ำมาก</v>
      </c>
      <c r="M25" s="1" t="str">
        <f t="shared" si="9"/>
        <v>ต่ำ</v>
      </c>
      <c r="N25" s="1" t="str">
        <f t="shared" si="10"/>
        <v>ต่ำ</v>
      </c>
      <c r="O25" s="1" t="str">
        <f t="shared" si="11"/>
        <v>ต่ำมาก</v>
      </c>
    </row>
    <row r="26" spans="1:15" ht="23.25">
      <c r="A26" s="1">
        <f>'ป.1-3'!I26</f>
        <v>0</v>
      </c>
      <c r="B26" s="1" t="str">
        <f t="shared" si="0"/>
        <v>ต่ำ</v>
      </c>
      <c r="C26" s="1" t="str">
        <f t="shared" si="1"/>
        <v>ต่ำ</v>
      </c>
      <c r="D26" s="1" t="str">
        <f t="shared" si="2"/>
        <v>ต่ำมาก</v>
      </c>
      <c r="E26" s="1" t="str">
        <f t="shared" si="3"/>
        <v>ต่ำ</v>
      </c>
      <c r="F26" s="1" t="str">
        <f t="shared" si="4"/>
        <v>ต่ำ</v>
      </c>
      <c r="G26" s="1" t="str">
        <f t="shared" si="5"/>
        <v>ต่ำ</v>
      </c>
      <c r="H26" s="1"/>
      <c r="I26" s="1"/>
      <c r="J26" s="1" t="str">
        <f t="shared" si="6"/>
        <v>ต่ำ</v>
      </c>
      <c r="K26" s="1" t="str">
        <f t="shared" si="7"/>
        <v>ต่ำ</v>
      </c>
      <c r="L26" s="1" t="str">
        <f t="shared" si="8"/>
        <v>ต่ำมาก</v>
      </c>
      <c r="M26" s="1" t="str">
        <f t="shared" si="9"/>
        <v>ต่ำ</v>
      </c>
      <c r="N26" s="1" t="str">
        <f t="shared" si="10"/>
        <v>ต่ำ</v>
      </c>
      <c r="O26" s="1" t="str">
        <f t="shared" si="11"/>
        <v>ต่ำมาก</v>
      </c>
    </row>
    <row r="27" spans="1:15" ht="23.25">
      <c r="A27" s="1">
        <f>'ป.1-3'!I27</f>
        <v>0</v>
      </c>
      <c r="B27" s="1" t="str">
        <f t="shared" si="0"/>
        <v>ต่ำ</v>
      </c>
      <c r="C27" s="1" t="str">
        <f t="shared" si="1"/>
        <v>ต่ำ</v>
      </c>
      <c r="D27" s="1" t="str">
        <f t="shared" si="2"/>
        <v>ต่ำมาก</v>
      </c>
      <c r="E27" s="1" t="str">
        <f t="shared" si="3"/>
        <v>ต่ำ</v>
      </c>
      <c r="F27" s="1" t="str">
        <f t="shared" si="4"/>
        <v>ต่ำ</v>
      </c>
      <c r="G27" s="1" t="str">
        <f t="shared" si="5"/>
        <v>ต่ำ</v>
      </c>
      <c r="H27" s="1"/>
      <c r="I27" s="1"/>
      <c r="J27" s="1" t="str">
        <f t="shared" si="6"/>
        <v>ต่ำ</v>
      </c>
      <c r="K27" s="1" t="str">
        <f t="shared" si="7"/>
        <v>ต่ำ</v>
      </c>
      <c r="L27" s="1" t="str">
        <f t="shared" si="8"/>
        <v>ต่ำมาก</v>
      </c>
      <c r="M27" s="1" t="str">
        <f t="shared" si="9"/>
        <v>ต่ำ</v>
      </c>
      <c r="N27" s="1" t="str">
        <f t="shared" si="10"/>
        <v>ต่ำ</v>
      </c>
      <c r="O27" s="1" t="str">
        <f t="shared" si="11"/>
        <v>ต่ำมาก</v>
      </c>
    </row>
    <row r="28" spans="1:15" ht="23.25">
      <c r="A28" s="1">
        <f>'ป.1-3'!I28</f>
        <v>0</v>
      </c>
      <c r="B28" s="1" t="str">
        <f t="shared" si="0"/>
        <v>ต่ำ</v>
      </c>
      <c r="C28" s="1" t="str">
        <f t="shared" si="1"/>
        <v>ต่ำ</v>
      </c>
      <c r="D28" s="1" t="str">
        <f t="shared" si="2"/>
        <v>ต่ำมาก</v>
      </c>
      <c r="E28" s="1" t="str">
        <f t="shared" si="3"/>
        <v>ต่ำ</v>
      </c>
      <c r="F28" s="1" t="str">
        <f t="shared" si="4"/>
        <v>ต่ำ</v>
      </c>
      <c r="G28" s="1" t="str">
        <f t="shared" si="5"/>
        <v>ต่ำ</v>
      </c>
      <c r="H28" s="1"/>
      <c r="I28" s="1"/>
      <c r="J28" s="1" t="str">
        <f t="shared" si="6"/>
        <v>ต่ำ</v>
      </c>
      <c r="K28" s="1" t="str">
        <f t="shared" si="7"/>
        <v>ต่ำ</v>
      </c>
      <c r="L28" s="1" t="str">
        <f t="shared" si="8"/>
        <v>ต่ำมาก</v>
      </c>
      <c r="M28" s="1" t="str">
        <f t="shared" si="9"/>
        <v>ต่ำ</v>
      </c>
      <c r="N28" s="1" t="str">
        <f t="shared" si="10"/>
        <v>ต่ำ</v>
      </c>
      <c r="O28" s="1" t="str">
        <f t="shared" si="11"/>
        <v>ต่ำมาก</v>
      </c>
    </row>
    <row r="29" spans="1:15" ht="23.25">
      <c r="A29" s="1">
        <f>'ป.1-3'!I29</f>
        <v>0</v>
      </c>
      <c r="B29" s="1" t="str">
        <f t="shared" si="0"/>
        <v>ต่ำ</v>
      </c>
      <c r="C29" s="1" t="str">
        <f t="shared" si="1"/>
        <v>ต่ำ</v>
      </c>
      <c r="D29" s="1" t="str">
        <f t="shared" si="2"/>
        <v>ต่ำมาก</v>
      </c>
      <c r="E29" s="1" t="str">
        <f t="shared" si="3"/>
        <v>ต่ำ</v>
      </c>
      <c r="F29" s="1" t="str">
        <f t="shared" si="4"/>
        <v>ต่ำ</v>
      </c>
      <c r="G29" s="1" t="str">
        <f t="shared" si="5"/>
        <v>ต่ำ</v>
      </c>
      <c r="H29" s="1"/>
      <c r="I29" s="1"/>
      <c r="J29" s="1" t="str">
        <f t="shared" si="6"/>
        <v>ต่ำ</v>
      </c>
      <c r="K29" s="1" t="str">
        <f t="shared" si="7"/>
        <v>ต่ำ</v>
      </c>
      <c r="L29" s="1" t="str">
        <f t="shared" si="8"/>
        <v>ต่ำมาก</v>
      </c>
      <c r="M29" s="1" t="str">
        <f t="shared" si="9"/>
        <v>ต่ำ</v>
      </c>
      <c r="N29" s="1" t="str">
        <f t="shared" si="10"/>
        <v>ต่ำ</v>
      </c>
      <c r="O29" s="1" t="str">
        <f t="shared" si="11"/>
        <v>ต่ำมาก</v>
      </c>
    </row>
    <row r="30" spans="1:15" ht="23.25">
      <c r="A30" s="1">
        <f>'ป.1-3'!I30</f>
        <v>0</v>
      </c>
      <c r="B30" s="1" t="str">
        <f t="shared" si="0"/>
        <v>ต่ำ</v>
      </c>
      <c r="C30" s="1" t="str">
        <f t="shared" si="1"/>
        <v>ต่ำ</v>
      </c>
      <c r="D30" s="1" t="str">
        <f t="shared" si="2"/>
        <v>ต่ำมาก</v>
      </c>
      <c r="E30" s="1" t="str">
        <f t="shared" si="3"/>
        <v>ต่ำ</v>
      </c>
      <c r="F30" s="1" t="str">
        <f t="shared" si="4"/>
        <v>ต่ำ</v>
      </c>
      <c r="G30" s="1" t="str">
        <f t="shared" si="5"/>
        <v>ต่ำ</v>
      </c>
      <c r="H30" s="1"/>
      <c r="I30" s="1"/>
      <c r="J30" s="1" t="str">
        <f t="shared" si="6"/>
        <v>ต่ำ</v>
      </c>
      <c r="K30" s="1" t="str">
        <f t="shared" si="7"/>
        <v>ต่ำ</v>
      </c>
      <c r="L30" s="1" t="str">
        <f t="shared" si="8"/>
        <v>ต่ำมาก</v>
      </c>
      <c r="M30" s="1" t="str">
        <f t="shared" si="9"/>
        <v>ต่ำ</v>
      </c>
      <c r="N30" s="1" t="str">
        <f t="shared" si="10"/>
        <v>ต่ำ</v>
      </c>
      <c r="O30" s="1" t="str">
        <f t="shared" si="11"/>
        <v>ต่ำมาก</v>
      </c>
    </row>
    <row r="31" spans="1:15" ht="23.25">
      <c r="A31" s="1">
        <f>'ป.1-3'!I31</f>
        <v>0</v>
      </c>
      <c r="B31" s="1" t="str">
        <f t="shared" si="0"/>
        <v>ต่ำ</v>
      </c>
      <c r="C31" s="1" t="str">
        <f t="shared" si="1"/>
        <v>ต่ำ</v>
      </c>
      <c r="D31" s="1" t="str">
        <f t="shared" si="2"/>
        <v>ต่ำมาก</v>
      </c>
      <c r="E31" s="1" t="str">
        <f t="shared" si="3"/>
        <v>ต่ำ</v>
      </c>
      <c r="F31" s="1" t="str">
        <f t="shared" si="4"/>
        <v>ต่ำ</v>
      </c>
      <c r="G31" s="1" t="str">
        <f t="shared" si="5"/>
        <v>ต่ำ</v>
      </c>
      <c r="H31" s="1"/>
      <c r="I31" s="1"/>
      <c r="J31" s="1" t="str">
        <f t="shared" si="6"/>
        <v>ต่ำ</v>
      </c>
      <c r="K31" s="1" t="str">
        <f t="shared" si="7"/>
        <v>ต่ำ</v>
      </c>
      <c r="L31" s="1" t="str">
        <f t="shared" si="8"/>
        <v>ต่ำมาก</v>
      </c>
      <c r="M31" s="1" t="str">
        <f t="shared" si="9"/>
        <v>ต่ำ</v>
      </c>
      <c r="N31" s="1" t="str">
        <f t="shared" si="10"/>
        <v>ต่ำ</v>
      </c>
      <c r="O31" s="1" t="str">
        <f t="shared" si="11"/>
        <v>ต่ำมาก</v>
      </c>
    </row>
    <row r="32" spans="1:15" ht="23.25">
      <c r="A32" s="1">
        <f>'ป.1-3'!I32</f>
        <v>0</v>
      </c>
      <c r="B32" s="1" t="str">
        <f t="shared" si="0"/>
        <v>ต่ำ</v>
      </c>
      <c r="C32" s="1" t="str">
        <f t="shared" si="1"/>
        <v>ต่ำ</v>
      </c>
      <c r="D32" s="1" t="str">
        <f t="shared" si="2"/>
        <v>ต่ำมาก</v>
      </c>
      <c r="E32" s="1" t="str">
        <f t="shared" si="3"/>
        <v>ต่ำ</v>
      </c>
      <c r="F32" s="1" t="str">
        <f t="shared" si="4"/>
        <v>ต่ำ</v>
      </c>
      <c r="G32" s="1" t="str">
        <f t="shared" si="5"/>
        <v>ต่ำ</v>
      </c>
      <c r="H32" s="1"/>
      <c r="I32" s="1"/>
      <c r="J32" s="1" t="str">
        <f t="shared" si="6"/>
        <v>ต่ำ</v>
      </c>
      <c r="K32" s="1" t="str">
        <f t="shared" si="7"/>
        <v>ต่ำ</v>
      </c>
      <c r="L32" s="1" t="str">
        <f t="shared" si="8"/>
        <v>ต่ำมาก</v>
      </c>
      <c r="M32" s="1" t="str">
        <f t="shared" si="9"/>
        <v>ต่ำ</v>
      </c>
      <c r="N32" s="1" t="str">
        <f t="shared" si="10"/>
        <v>ต่ำ</v>
      </c>
      <c r="O32" s="1" t="str">
        <f t="shared" si="11"/>
        <v>ต่ำมาก</v>
      </c>
    </row>
    <row r="33" spans="1:15" ht="23.25">
      <c r="A33" s="1">
        <f>'ป.1-3'!I33</f>
        <v>0</v>
      </c>
      <c r="B33" s="1" t="str">
        <f t="shared" si="0"/>
        <v>ต่ำ</v>
      </c>
      <c r="C33" s="1" t="str">
        <f t="shared" si="1"/>
        <v>ต่ำ</v>
      </c>
      <c r="D33" s="1" t="str">
        <f t="shared" si="2"/>
        <v>ต่ำมาก</v>
      </c>
      <c r="E33" s="1" t="str">
        <f t="shared" si="3"/>
        <v>ต่ำ</v>
      </c>
      <c r="F33" s="1" t="str">
        <f t="shared" si="4"/>
        <v>ต่ำ</v>
      </c>
      <c r="G33" s="1" t="str">
        <f t="shared" si="5"/>
        <v>ต่ำ</v>
      </c>
      <c r="H33" s="1"/>
      <c r="I33" s="1"/>
      <c r="J33" s="1" t="str">
        <f t="shared" si="6"/>
        <v>ต่ำ</v>
      </c>
      <c r="K33" s="1" t="str">
        <f t="shared" si="7"/>
        <v>ต่ำ</v>
      </c>
      <c r="L33" s="1" t="str">
        <f t="shared" si="8"/>
        <v>ต่ำมาก</v>
      </c>
      <c r="M33" s="1" t="str">
        <f t="shared" si="9"/>
        <v>ต่ำ</v>
      </c>
      <c r="N33" s="1" t="str">
        <f t="shared" si="10"/>
        <v>ต่ำ</v>
      </c>
      <c r="O33" s="1" t="str">
        <f t="shared" si="11"/>
        <v>ต่ำมาก</v>
      </c>
    </row>
  </sheetData>
  <mergeCells count="2">
    <mergeCell ref="B2:G2"/>
    <mergeCell ref="J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40">
      <selection activeCell="M40" sqref="M40"/>
    </sheetView>
  </sheetViews>
  <sheetFormatPr defaultColWidth="9.140625" defaultRowHeight="23.25"/>
  <cols>
    <col min="1" max="1" width="12.8515625" style="1" customWidth="1"/>
  </cols>
  <sheetData>
    <row r="1" ht="23.25">
      <c r="A1" s="10" t="s">
        <v>28</v>
      </c>
    </row>
    <row r="2" spans="1:18" ht="23.25">
      <c r="A2" s="7"/>
      <c r="B2" s="26" t="s">
        <v>4</v>
      </c>
      <c r="C2" s="26"/>
      <c r="D2" s="26"/>
      <c r="E2" s="26"/>
      <c r="F2" s="26"/>
      <c r="G2" s="26"/>
      <c r="H2" s="6"/>
      <c r="I2" s="6"/>
      <c r="J2" s="26" t="s">
        <v>5</v>
      </c>
      <c r="K2" s="26"/>
      <c r="L2" s="26"/>
      <c r="M2" s="26"/>
      <c r="N2" s="26"/>
      <c r="O2" s="26"/>
      <c r="P2" s="26"/>
      <c r="Q2" s="26"/>
      <c r="R2" s="26"/>
    </row>
    <row r="3" spans="1:18" s="1" customFormat="1" ht="23.25">
      <c r="A3" s="5" t="s">
        <v>25</v>
      </c>
      <c r="B3" s="1">
        <v>7</v>
      </c>
      <c r="C3" s="1">
        <v>8</v>
      </c>
      <c r="D3" s="1">
        <v>9</v>
      </c>
      <c r="E3" s="1">
        <v>10</v>
      </c>
      <c r="F3" s="1">
        <v>11</v>
      </c>
      <c r="G3" s="1">
        <v>12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</row>
    <row r="4" spans="1:18" s="1" customFormat="1" ht="23.25">
      <c r="A4" s="1">
        <f>'ป.1-3'!K4</f>
        <v>10</v>
      </c>
      <c r="B4" s="1" t="str">
        <f>IF($A4&gt;=129,"ดีมาก",IF($A4&gt;=118,"ดี",IF($A4&gt;=98,"ปานกลาง",IF($A4&gt;=88,"ต่ำ","ต่ำมาก"))))</f>
        <v>ต่ำมาก</v>
      </c>
      <c r="C4" s="1" t="str">
        <f>IF($A4&gt;=147,"ดีมาก",IF($A4&gt;=133,"ดี",IF($A4&gt;=108,"ปานกลาง",IF($A4&gt;=95,"ต่ำ","ต่ำมาก"))))</f>
        <v>ต่ำมาก</v>
      </c>
      <c r="D4" s="1" t="str">
        <f>IF($A4&gt;=154,"ดีมาก",IF($A4&gt;=143,"ดี",IF($A4&gt;=121,"ปานกลาง",IF($A4&gt;=110,"ต่ำ","ต่ำมาก"))))</f>
        <v>ต่ำมาก</v>
      </c>
      <c r="E4" s="1" t="str">
        <f>IF($A4&gt;=173,"ดีมาก",IF($A4&gt;=159,"ดี",IF($A4&gt;=130,"ปานกลาง",IF($A4&gt;=116,"ต่ำ","ต่ำมาก"))))</f>
        <v>ต่ำมาก</v>
      </c>
      <c r="F4" s="1" t="str">
        <f>IF($A4&gt;=185,"ดีมาก",IF($A4&gt;=169,"ดี",IF($A4&gt;=136,"ปานกลาง",IF($A4&gt;=120,"ต่ำ","ต่ำมาก"))))</f>
        <v>ต่ำมาก</v>
      </c>
      <c r="G4" s="1" t="str">
        <f>IF($A4&gt;=198,"ดีมาก",IF($A4&gt;=181,"ดี",IF($A4&gt;=147,"ปานกลาง",IF($A4&gt;=130,"ต่ำ","ต่ำมาก"))))</f>
        <v>ต่ำมาก</v>
      </c>
      <c r="J4" s="1" t="str">
        <f>IF($A4&gt;=119,"ดีมาก",IF($A4&gt;=106,"ดี",IF($A4&gt;=81,"ปานกลาง",IF($A4&gt;=69,"ต่ำ","ต่ำมาก"))))</f>
        <v>ต่ำมาก</v>
      </c>
      <c r="K4" s="1" t="str">
        <f>IF($A4&gt;=130,"ดีมาก",IF($A4&gt;=120,"ดี",IF($A4&gt;=98,"ปานกลาง",IF($A4&gt;=88,"ต่ำ","ต่ำมาก"))))</f>
        <v>ต่ำมาก</v>
      </c>
      <c r="L4" s="1" t="str">
        <f>IF($A4&gt;=148,"ดีมาก",IF($A4&gt;=134,"ดี",IF($A4&gt;=103,"ปานกลาง",IF($A4&gt;=89,"ต่ำ","ต่ำมาก"))))</f>
        <v>ต่ำมาก</v>
      </c>
      <c r="M4" s="1" t="str">
        <f>IF($A4&gt;=164,"ดีมาก",IF($A4&gt;=149,"ดี",IF($A4&gt;=116,"ปานกลาง",IF($A4&gt;=101,"ต่ำ","ต่ำมาก"))))</f>
        <v>ต่ำมาก</v>
      </c>
      <c r="N4" s="1" t="str">
        <f>IF($A4&gt;=173,"ดีมาก",IF($A4&gt;=157,"ดี",IF($A4&gt;=124,"ปานกลาง",IF($A4&gt;=109,"ต่ำ","ต่ำมาก"))))</f>
        <v>ต่ำมาก</v>
      </c>
      <c r="O4" s="1" t="str">
        <f>IF($A4&gt;=178,"ดีมาก",IF($A4&gt;=162,"ดี",IF($A4&gt;=128,"ปานกลาง",IF($A4&gt;=111,"ต่ำ","ต่ำมาก"))))</f>
        <v>ต่ำมาก</v>
      </c>
      <c r="P4" s="1" t="str">
        <f>IF($A4&gt;=166,"ดีมาก",IF($A4&gt;=157,"ดี",IF($A4&gt;=137,"ปานกลาง",IF($A4&gt;=128,"ต่ำ","ต่ำมาก"))))</f>
        <v>ต่ำมาก</v>
      </c>
      <c r="Q4" s="1" t="str">
        <f>IF($A4&gt;=168,"ดีมาก",IF($A4&gt;=158,"ดี",IF($A4&gt;=139,"ปานกลาง",IF($A4&gt;=129,"ต่ำ","ต่ำมาก"))))</f>
        <v>ต่ำมาก</v>
      </c>
      <c r="R4" s="1" t="str">
        <f>IF($A4&gt;=169,"ดีมาก",IF($A4&gt;=159,"ดี",IF($A4&gt;=138,"ปานกลาง",IF($A4&gt;=128,"ต่ำ","ต่ำมาก"))))</f>
        <v>ต่ำมาก</v>
      </c>
    </row>
    <row r="5" spans="1:18" ht="23.25">
      <c r="A5" s="1">
        <f>'ป.1-3'!K5</f>
        <v>11</v>
      </c>
      <c r="B5" s="1" t="str">
        <f aca="true" t="shared" si="0" ref="B5:B33">IF($A5&gt;=129,"ดีมาก",IF($A5&gt;=118,"ดี",IF($A5&gt;=98,"ปานกลาง",IF($A5&gt;=88,"ต่ำ","ต่ำมาก"))))</f>
        <v>ต่ำมาก</v>
      </c>
      <c r="C5" s="1" t="str">
        <f aca="true" t="shared" si="1" ref="C5:C33">IF($A5&gt;=147,"ดีมาก",IF($A5&gt;=133,"ดี",IF($A5&gt;=108,"ปานกลาง",IF($A5&gt;=95,"ต่ำ","ต่ำมาก"))))</f>
        <v>ต่ำมาก</v>
      </c>
      <c r="D5" s="1" t="str">
        <f aca="true" t="shared" si="2" ref="D5:D33">IF($A5&gt;=154,"ดีมาก",IF($A5&gt;=143,"ดี",IF($A5&gt;=121,"ปานกลาง",IF($A5&gt;=110,"ต่ำ","ต่ำมาก"))))</f>
        <v>ต่ำมาก</v>
      </c>
      <c r="E5" s="1" t="str">
        <f aca="true" t="shared" si="3" ref="E5:E33">IF($A5&gt;=173,"ดีมาก",IF($A5&gt;=159,"ดี",IF($A5&gt;=130,"ปานกลาง",IF($A5&gt;=116,"ต่ำ","ต่ำมาก"))))</f>
        <v>ต่ำมาก</v>
      </c>
      <c r="F5" s="1" t="str">
        <f aca="true" t="shared" si="4" ref="F5:F33">IF($A5&gt;=185,"ดีมาก",IF($A5&gt;=169,"ดี",IF($A5&gt;=136,"ปานกลาง",IF($A5&gt;=120,"ต่ำ","ต่ำมาก"))))</f>
        <v>ต่ำมาก</v>
      </c>
      <c r="G5" s="1" t="str">
        <f aca="true" t="shared" si="5" ref="G5:G33">IF($A5&gt;=198,"ดีมาก",IF($A5&gt;=181,"ดี",IF($A5&gt;=147,"ปานกลาง",IF($A5&gt;=130,"ต่ำ","ต่ำมาก"))))</f>
        <v>ต่ำมาก</v>
      </c>
      <c r="H5" s="1"/>
      <c r="I5" s="1"/>
      <c r="J5" s="1" t="str">
        <f aca="true" t="shared" si="6" ref="J5:J33">IF($A5&gt;=119,"ดีมาก",IF($A5&gt;=106,"ดี",IF($A5&gt;=81,"ปานกลาง",IF($A5&gt;=69,"ต่ำ","ต่ำมาก"))))</f>
        <v>ต่ำมาก</v>
      </c>
      <c r="K5" s="1" t="str">
        <f aca="true" t="shared" si="7" ref="K5:K33">IF($A5&gt;=130,"ดีมาก",IF($A5&gt;=120,"ดี",IF($A5&gt;=98,"ปานกลาง",IF($A5&gt;=88,"ต่ำ","ต่ำมาก"))))</f>
        <v>ต่ำมาก</v>
      </c>
      <c r="L5" s="1" t="str">
        <f aca="true" t="shared" si="8" ref="L5:L33">IF($A5&gt;=148,"ดีมาก",IF($A5&gt;=134,"ดี",IF($A5&gt;=103,"ปานกลาง",IF($A5&gt;=89,"ต่ำ","ต่ำมาก"))))</f>
        <v>ต่ำมาก</v>
      </c>
      <c r="M5" s="1" t="str">
        <f aca="true" t="shared" si="9" ref="M5:M33">IF($A5&gt;=164,"ดีมาก",IF($A5&gt;=149,"ดี",IF($A5&gt;=116,"ปานกลาง",IF($A5&gt;=101,"ต่ำ","ต่ำมาก"))))</f>
        <v>ต่ำมาก</v>
      </c>
      <c r="N5" s="1" t="str">
        <f aca="true" t="shared" si="10" ref="N5:N33">IF($A5&gt;=173,"ดีมาก",IF($A5&gt;=157,"ดี",IF($A5&gt;=124,"ปานกลาง",IF($A5&gt;=109,"ต่ำ","ต่ำมาก"))))</f>
        <v>ต่ำมาก</v>
      </c>
      <c r="O5" s="1" t="str">
        <f aca="true" t="shared" si="11" ref="O5:O33">IF($A5&gt;=178,"ดีมาก",IF($A5&gt;=162,"ดี",IF($A5&gt;=128,"ปานกลาง",IF($A5&gt;=111,"ต่ำ","ต่ำมาก"))))</f>
        <v>ต่ำมาก</v>
      </c>
      <c r="P5" s="1" t="str">
        <f aca="true" t="shared" si="12" ref="P5:P33">IF($A5&gt;=166,"ดีมาก",IF($A5&gt;=157,"ดี",IF($A5&gt;=137,"ปานกลาง",IF($A5&gt;=128,"ต่ำ","ต่ำมาก"))))</f>
        <v>ต่ำมาก</v>
      </c>
      <c r="Q5" s="1" t="str">
        <f aca="true" t="shared" si="13" ref="Q5:Q33">IF($A5&gt;=168,"ดีมาก",IF($A5&gt;=158,"ดี",IF($A5&gt;=139,"ปานกลาง",IF($A5&gt;=129,"ต่ำ","ต่ำมาก"))))</f>
        <v>ต่ำมาก</v>
      </c>
      <c r="R5" s="1" t="str">
        <f aca="true" t="shared" si="14" ref="R5:R33">IF($A5&gt;=169,"ดีมาก",IF($A5&gt;=159,"ดี",IF($A5&gt;=138,"ปานกลาง",IF($A5&gt;=128,"ต่ำ","ต่ำมาก"))))</f>
        <v>ต่ำมาก</v>
      </c>
    </row>
    <row r="6" spans="1:18" ht="23.25">
      <c r="A6" s="1">
        <f>'ป.1-3'!K6</f>
        <v>0</v>
      </c>
      <c r="B6" s="1" t="str">
        <f t="shared" si="0"/>
        <v>ต่ำมาก</v>
      </c>
      <c r="C6" s="1" t="str">
        <f t="shared" si="1"/>
        <v>ต่ำมาก</v>
      </c>
      <c r="D6" s="1" t="str">
        <f t="shared" si="2"/>
        <v>ต่ำมาก</v>
      </c>
      <c r="E6" s="1" t="str">
        <f t="shared" si="3"/>
        <v>ต่ำมาก</v>
      </c>
      <c r="F6" s="1" t="str">
        <f t="shared" si="4"/>
        <v>ต่ำมาก</v>
      </c>
      <c r="G6" s="1" t="str">
        <f t="shared" si="5"/>
        <v>ต่ำมาก</v>
      </c>
      <c r="H6" s="1"/>
      <c r="I6" s="1"/>
      <c r="J6" s="1" t="str">
        <f t="shared" si="6"/>
        <v>ต่ำมาก</v>
      </c>
      <c r="K6" s="1" t="str">
        <f t="shared" si="7"/>
        <v>ต่ำมาก</v>
      </c>
      <c r="L6" s="1" t="str">
        <f t="shared" si="8"/>
        <v>ต่ำมาก</v>
      </c>
      <c r="M6" s="1" t="str">
        <f t="shared" si="9"/>
        <v>ต่ำมาก</v>
      </c>
      <c r="N6" s="1" t="str">
        <f t="shared" si="10"/>
        <v>ต่ำมาก</v>
      </c>
      <c r="O6" s="1" t="str">
        <f t="shared" si="11"/>
        <v>ต่ำมาก</v>
      </c>
      <c r="P6" s="1" t="str">
        <f t="shared" si="12"/>
        <v>ต่ำมาก</v>
      </c>
      <c r="Q6" s="1" t="str">
        <f t="shared" si="13"/>
        <v>ต่ำมาก</v>
      </c>
      <c r="R6" s="1" t="str">
        <f t="shared" si="14"/>
        <v>ต่ำมาก</v>
      </c>
    </row>
    <row r="7" spans="1:18" ht="23.25">
      <c r="A7" s="1">
        <f>'ป.1-3'!K7</f>
        <v>0</v>
      </c>
      <c r="B7" s="1" t="str">
        <f t="shared" si="0"/>
        <v>ต่ำมาก</v>
      </c>
      <c r="C7" s="1" t="str">
        <f t="shared" si="1"/>
        <v>ต่ำมาก</v>
      </c>
      <c r="D7" s="1" t="str">
        <f t="shared" si="2"/>
        <v>ต่ำมาก</v>
      </c>
      <c r="E7" s="1" t="str">
        <f t="shared" si="3"/>
        <v>ต่ำมาก</v>
      </c>
      <c r="F7" s="1" t="str">
        <f t="shared" si="4"/>
        <v>ต่ำมาก</v>
      </c>
      <c r="G7" s="1" t="str">
        <f t="shared" si="5"/>
        <v>ต่ำมาก</v>
      </c>
      <c r="H7" s="1"/>
      <c r="I7" s="1"/>
      <c r="J7" s="1" t="str">
        <f t="shared" si="6"/>
        <v>ต่ำมาก</v>
      </c>
      <c r="K7" s="1" t="str">
        <f t="shared" si="7"/>
        <v>ต่ำมาก</v>
      </c>
      <c r="L7" s="1" t="str">
        <f t="shared" si="8"/>
        <v>ต่ำมาก</v>
      </c>
      <c r="M7" s="1" t="str">
        <f t="shared" si="9"/>
        <v>ต่ำมาก</v>
      </c>
      <c r="N7" s="1" t="str">
        <f t="shared" si="10"/>
        <v>ต่ำมาก</v>
      </c>
      <c r="O7" s="1" t="str">
        <f t="shared" si="11"/>
        <v>ต่ำมาก</v>
      </c>
      <c r="P7" s="1" t="str">
        <f t="shared" si="12"/>
        <v>ต่ำมาก</v>
      </c>
      <c r="Q7" s="1" t="str">
        <f t="shared" si="13"/>
        <v>ต่ำมาก</v>
      </c>
      <c r="R7" s="1" t="str">
        <f t="shared" si="14"/>
        <v>ต่ำมาก</v>
      </c>
    </row>
    <row r="8" spans="1:18" ht="23.25">
      <c r="A8" s="1">
        <f>'ป.1-3'!K8</f>
        <v>0</v>
      </c>
      <c r="B8" s="1" t="str">
        <f t="shared" si="0"/>
        <v>ต่ำมาก</v>
      </c>
      <c r="C8" s="1" t="str">
        <f t="shared" si="1"/>
        <v>ต่ำมาก</v>
      </c>
      <c r="D8" s="1" t="str">
        <f t="shared" si="2"/>
        <v>ต่ำมาก</v>
      </c>
      <c r="E8" s="1" t="str">
        <f t="shared" si="3"/>
        <v>ต่ำมาก</v>
      </c>
      <c r="F8" s="1" t="str">
        <f t="shared" si="4"/>
        <v>ต่ำมาก</v>
      </c>
      <c r="G8" s="1" t="str">
        <f t="shared" si="5"/>
        <v>ต่ำมาก</v>
      </c>
      <c r="H8" s="1"/>
      <c r="I8" s="1"/>
      <c r="J8" s="1" t="str">
        <f t="shared" si="6"/>
        <v>ต่ำมาก</v>
      </c>
      <c r="K8" s="1" t="str">
        <f t="shared" si="7"/>
        <v>ต่ำมาก</v>
      </c>
      <c r="L8" s="1" t="str">
        <f t="shared" si="8"/>
        <v>ต่ำมาก</v>
      </c>
      <c r="M8" s="1" t="str">
        <f t="shared" si="9"/>
        <v>ต่ำมาก</v>
      </c>
      <c r="N8" s="1" t="str">
        <f t="shared" si="10"/>
        <v>ต่ำมาก</v>
      </c>
      <c r="O8" s="1" t="str">
        <f t="shared" si="11"/>
        <v>ต่ำมาก</v>
      </c>
      <c r="P8" s="1" t="str">
        <f t="shared" si="12"/>
        <v>ต่ำมาก</v>
      </c>
      <c r="Q8" s="1" t="str">
        <f t="shared" si="13"/>
        <v>ต่ำมาก</v>
      </c>
      <c r="R8" s="1" t="str">
        <f t="shared" si="14"/>
        <v>ต่ำมาก</v>
      </c>
    </row>
    <row r="9" spans="1:18" ht="23.25">
      <c r="A9" s="1">
        <f>'ป.1-3'!K9</f>
        <v>0</v>
      </c>
      <c r="B9" s="1" t="str">
        <f t="shared" si="0"/>
        <v>ต่ำมาก</v>
      </c>
      <c r="C9" s="1" t="str">
        <f t="shared" si="1"/>
        <v>ต่ำมาก</v>
      </c>
      <c r="D9" s="1" t="str">
        <f t="shared" si="2"/>
        <v>ต่ำมาก</v>
      </c>
      <c r="E9" s="1" t="str">
        <f t="shared" si="3"/>
        <v>ต่ำมาก</v>
      </c>
      <c r="F9" s="1" t="str">
        <f t="shared" si="4"/>
        <v>ต่ำมาก</v>
      </c>
      <c r="G9" s="1" t="str">
        <f t="shared" si="5"/>
        <v>ต่ำมาก</v>
      </c>
      <c r="H9" s="1"/>
      <c r="I9" s="1"/>
      <c r="J9" s="1" t="str">
        <f t="shared" si="6"/>
        <v>ต่ำมาก</v>
      </c>
      <c r="K9" s="1" t="str">
        <f t="shared" si="7"/>
        <v>ต่ำมาก</v>
      </c>
      <c r="L9" s="1" t="str">
        <f t="shared" si="8"/>
        <v>ต่ำมาก</v>
      </c>
      <c r="M9" s="1" t="str">
        <f t="shared" si="9"/>
        <v>ต่ำมาก</v>
      </c>
      <c r="N9" s="1" t="str">
        <f t="shared" si="10"/>
        <v>ต่ำมาก</v>
      </c>
      <c r="O9" s="1" t="str">
        <f t="shared" si="11"/>
        <v>ต่ำมาก</v>
      </c>
      <c r="P9" s="1" t="str">
        <f t="shared" si="12"/>
        <v>ต่ำมาก</v>
      </c>
      <c r="Q9" s="1" t="str">
        <f t="shared" si="13"/>
        <v>ต่ำมาก</v>
      </c>
      <c r="R9" s="1" t="str">
        <f t="shared" si="14"/>
        <v>ต่ำมาก</v>
      </c>
    </row>
    <row r="10" spans="1:18" ht="23.25">
      <c r="A10" s="1">
        <f>'ป.1-3'!K10</f>
        <v>0</v>
      </c>
      <c r="B10" s="1" t="str">
        <f t="shared" si="0"/>
        <v>ต่ำมาก</v>
      </c>
      <c r="C10" s="1" t="str">
        <f t="shared" si="1"/>
        <v>ต่ำมาก</v>
      </c>
      <c r="D10" s="1" t="str">
        <f t="shared" si="2"/>
        <v>ต่ำมาก</v>
      </c>
      <c r="E10" s="1" t="str">
        <f t="shared" si="3"/>
        <v>ต่ำมาก</v>
      </c>
      <c r="F10" s="1" t="str">
        <f t="shared" si="4"/>
        <v>ต่ำมาก</v>
      </c>
      <c r="G10" s="1" t="str">
        <f t="shared" si="5"/>
        <v>ต่ำมาก</v>
      </c>
      <c r="H10" s="1"/>
      <c r="I10" s="1"/>
      <c r="J10" s="1" t="str">
        <f t="shared" si="6"/>
        <v>ต่ำมาก</v>
      </c>
      <c r="K10" s="1" t="str">
        <f t="shared" si="7"/>
        <v>ต่ำมาก</v>
      </c>
      <c r="L10" s="1" t="str">
        <f t="shared" si="8"/>
        <v>ต่ำมาก</v>
      </c>
      <c r="M10" s="1" t="str">
        <f t="shared" si="9"/>
        <v>ต่ำมาก</v>
      </c>
      <c r="N10" s="1" t="str">
        <f t="shared" si="10"/>
        <v>ต่ำมาก</v>
      </c>
      <c r="O10" s="1" t="str">
        <f t="shared" si="11"/>
        <v>ต่ำมาก</v>
      </c>
      <c r="P10" s="1" t="str">
        <f t="shared" si="12"/>
        <v>ต่ำมาก</v>
      </c>
      <c r="Q10" s="1" t="str">
        <f t="shared" si="13"/>
        <v>ต่ำมาก</v>
      </c>
      <c r="R10" s="1" t="str">
        <f t="shared" si="14"/>
        <v>ต่ำมาก</v>
      </c>
    </row>
    <row r="11" spans="1:18" ht="23.25">
      <c r="A11" s="1">
        <f>'ป.1-3'!K11</f>
        <v>0</v>
      </c>
      <c r="B11" s="1" t="str">
        <f t="shared" si="0"/>
        <v>ต่ำมาก</v>
      </c>
      <c r="C11" s="1" t="str">
        <f t="shared" si="1"/>
        <v>ต่ำมาก</v>
      </c>
      <c r="D11" s="1" t="str">
        <f t="shared" si="2"/>
        <v>ต่ำมาก</v>
      </c>
      <c r="E11" s="1" t="str">
        <f t="shared" si="3"/>
        <v>ต่ำมาก</v>
      </c>
      <c r="F11" s="1" t="str">
        <f t="shared" si="4"/>
        <v>ต่ำมาก</v>
      </c>
      <c r="G11" s="1" t="str">
        <f t="shared" si="5"/>
        <v>ต่ำมาก</v>
      </c>
      <c r="H11" s="1"/>
      <c r="I11" s="1"/>
      <c r="J11" s="1" t="str">
        <f t="shared" si="6"/>
        <v>ต่ำมาก</v>
      </c>
      <c r="K11" s="1" t="str">
        <f t="shared" si="7"/>
        <v>ต่ำมาก</v>
      </c>
      <c r="L11" s="1" t="str">
        <f t="shared" si="8"/>
        <v>ต่ำมาก</v>
      </c>
      <c r="M11" s="1" t="str">
        <f t="shared" si="9"/>
        <v>ต่ำมาก</v>
      </c>
      <c r="N11" s="1" t="str">
        <f t="shared" si="10"/>
        <v>ต่ำมาก</v>
      </c>
      <c r="O11" s="1" t="str">
        <f t="shared" si="11"/>
        <v>ต่ำมาก</v>
      </c>
      <c r="P11" s="1" t="str">
        <f t="shared" si="12"/>
        <v>ต่ำมาก</v>
      </c>
      <c r="Q11" s="1" t="str">
        <f t="shared" si="13"/>
        <v>ต่ำมาก</v>
      </c>
      <c r="R11" s="1" t="str">
        <f t="shared" si="14"/>
        <v>ต่ำมาก</v>
      </c>
    </row>
    <row r="12" spans="1:18" ht="23.25">
      <c r="A12" s="1">
        <f>'ป.1-3'!K12</f>
        <v>0</v>
      </c>
      <c r="B12" s="1" t="str">
        <f t="shared" si="0"/>
        <v>ต่ำมาก</v>
      </c>
      <c r="C12" s="1" t="str">
        <f t="shared" si="1"/>
        <v>ต่ำมาก</v>
      </c>
      <c r="D12" s="1" t="str">
        <f t="shared" si="2"/>
        <v>ต่ำมาก</v>
      </c>
      <c r="E12" s="1" t="str">
        <f t="shared" si="3"/>
        <v>ต่ำมาก</v>
      </c>
      <c r="F12" s="1" t="str">
        <f t="shared" si="4"/>
        <v>ต่ำมาก</v>
      </c>
      <c r="G12" s="1" t="str">
        <f t="shared" si="5"/>
        <v>ต่ำมาก</v>
      </c>
      <c r="H12" s="1"/>
      <c r="I12" s="1"/>
      <c r="J12" s="1" t="str">
        <f t="shared" si="6"/>
        <v>ต่ำมาก</v>
      </c>
      <c r="K12" s="1" t="str">
        <f t="shared" si="7"/>
        <v>ต่ำมาก</v>
      </c>
      <c r="L12" s="1" t="str">
        <f t="shared" si="8"/>
        <v>ต่ำมาก</v>
      </c>
      <c r="M12" s="1" t="str">
        <f t="shared" si="9"/>
        <v>ต่ำมาก</v>
      </c>
      <c r="N12" s="1" t="str">
        <f t="shared" si="10"/>
        <v>ต่ำมาก</v>
      </c>
      <c r="O12" s="1" t="str">
        <f t="shared" si="11"/>
        <v>ต่ำมาก</v>
      </c>
      <c r="P12" s="1" t="str">
        <f t="shared" si="12"/>
        <v>ต่ำมาก</v>
      </c>
      <c r="Q12" s="1" t="str">
        <f t="shared" si="13"/>
        <v>ต่ำมาก</v>
      </c>
      <c r="R12" s="1" t="str">
        <f t="shared" si="14"/>
        <v>ต่ำมาก</v>
      </c>
    </row>
    <row r="13" spans="1:18" ht="23.25">
      <c r="A13" s="1">
        <f>'ป.1-3'!K13</f>
        <v>0</v>
      </c>
      <c r="B13" s="1" t="str">
        <f t="shared" si="0"/>
        <v>ต่ำมาก</v>
      </c>
      <c r="C13" s="1" t="str">
        <f t="shared" si="1"/>
        <v>ต่ำมาก</v>
      </c>
      <c r="D13" s="1" t="str">
        <f t="shared" si="2"/>
        <v>ต่ำมาก</v>
      </c>
      <c r="E13" s="1" t="str">
        <f t="shared" si="3"/>
        <v>ต่ำมาก</v>
      </c>
      <c r="F13" s="1" t="str">
        <f t="shared" si="4"/>
        <v>ต่ำมาก</v>
      </c>
      <c r="G13" s="1" t="str">
        <f t="shared" si="5"/>
        <v>ต่ำมาก</v>
      </c>
      <c r="H13" s="1"/>
      <c r="I13" s="1"/>
      <c r="J13" s="1" t="str">
        <f t="shared" si="6"/>
        <v>ต่ำมาก</v>
      </c>
      <c r="K13" s="1" t="str">
        <f t="shared" si="7"/>
        <v>ต่ำมาก</v>
      </c>
      <c r="L13" s="1" t="str">
        <f t="shared" si="8"/>
        <v>ต่ำมาก</v>
      </c>
      <c r="M13" s="1" t="str">
        <f t="shared" si="9"/>
        <v>ต่ำมาก</v>
      </c>
      <c r="N13" s="1" t="str">
        <f t="shared" si="10"/>
        <v>ต่ำมาก</v>
      </c>
      <c r="O13" s="1" t="str">
        <f t="shared" si="11"/>
        <v>ต่ำมาก</v>
      </c>
      <c r="P13" s="1" t="str">
        <f t="shared" si="12"/>
        <v>ต่ำมาก</v>
      </c>
      <c r="Q13" s="1" t="str">
        <f t="shared" si="13"/>
        <v>ต่ำมาก</v>
      </c>
      <c r="R13" s="1" t="str">
        <f t="shared" si="14"/>
        <v>ต่ำมาก</v>
      </c>
    </row>
    <row r="14" spans="1:18" ht="23.25">
      <c r="A14" s="1">
        <f>'ป.1-3'!K14</f>
        <v>0</v>
      </c>
      <c r="B14" s="1" t="str">
        <f t="shared" si="0"/>
        <v>ต่ำมาก</v>
      </c>
      <c r="C14" s="1" t="str">
        <f t="shared" si="1"/>
        <v>ต่ำมาก</v>
      </c>
      <c r="D14" s="1" t="str">
        <f t="shared" si="2"/>
        <v>ต่ำมาก</v>
      </c>
      <c r="E14" s="1" t="str">
        <f t="shared" si="3"/>
        <v>ต่ำมาก</v>
      </c>
      <c r="F14" s="1" t="str">
        <f t="shared" si="4"/>
        <v>ต่ำมาก</v>
      </c>
      <c r="G14" s="1" t="str">
        <f t="shared" si="5"/>
        <v>ต่ำมาก</v>
      </c>
      <c r="H14" s="1"/>
      <c r="I14" s="1"/>
      <c r="J14" s="1" t="str">
        <f t="shared" si="6"/>
        <v>ต่ำมาก</v>
      </c>
      <c r="K14" s="1" t="str">
        <f t="shared" si="7"/>
        <v>ต่ำมาก</v>
      </c>
      <c r="L14" s="1" t="str">
        <f t="shared" si="8"/>
        <v>ต่ำมาก</v>
      </c>
      <c r="M14" s="1" t="str">
        <f t="shared" si="9"/>
        <v>ต่ำมาก</v>
      </c>
      <c r="N14" s="1" t="str">
        <f t="shared" si="10"/>
        <v>ต่ำมาก</v>
      </c>
      <c r="O14" s="1" t="str">
        <f t="shared" si="11"/>
        <v>ต่ำมาก</v>
      </c>
      <c r="P14" s="1" t="str">
        <f t="shared" si="12"/>
        <v>ต่ำมาก</v>
      </c>
      <c r="Q14" s="1" t="str">
        <f t="shared" si="13"/>
        <v>ต่ำมาก</v>
      </c>
      <c r="R14" s="1" t="str">
        <f t="shared" si="14"/>
        <v>ต่ำมาก</v>
      </c>
    </row>
    <row r="15" spans="1:18" ht="23.25">
      <c r="A15" s="1">
        <f>'ป.1-3'!K15</f>
        <v>0</v>
      </c>
      <c r="B15" s="1" t="str">
        <f t="shared" si="0"/>
        <v>ต่ำมาก</v>
      </c>
      <c r="C15" s="1" t="str">
        <f t="shared" si="1"/>
        <v>ต่ำมาก</v>
      </c>
      <c r="D15" s="1" t="str">
        <f t="shared" si="2"/>
        <v>ต่ำมาก</v>
      </c>
      <c r="E15" s="1" t="str">
        <f t="shared" si="3"/>
        <v>ต่ำมาก</v>
      </c>
      <c r="F15" s="1" t="str">
        <f t="shared" si="4"/>
        <v>ต่ำมาก</v>
      </c>
      <c r="G15" s="1" t="str">
        <f t="shared" si="5"/>
        <v>ต่ำมาก</v>
      </c>
      <c r="H15" s="1"/>
      <c r="I15" s="1"/>
      <c r="J15" s="1" t="str">
        <f t="shared" si="6"/>
        <v>ต่ำมาก</v>
      </c>
      <c r="K15" s="1" t="str">
        <f t="shared" si="7"/>
        <v>ต่ำมาก</v>
      </c>
      <c r="L15" s="1" t="str">
        <f t="shared" si="8"/>
        <v>ต่ำมาก</v>
      </c>
      <c r="M15" s="1" t="str">
        <f t="shared" si="9"/>
        <v>ต่ำมาก</v>
      </c>
      <c r="N15" s="1" t="str">
        <f t="shared" si="10"/>
        <v>ต่ำมาก</v>
      </c>
      <c r="O15" s="1" t="str">
        <f t="shared" si="11"/>
        <v>ต่ำมาก</v>
      </c>
      <c r="P15" s="1" t="str">
        <f t="shared" si="12"/>
        <v>ต่ำมาก</v>
      </c>
      <c r="Q15" s="1" t="str">
        <f t="shared" si="13"/>
        <v>ต่ำมาก</v>
      </c>
      <c r="R15" s="1" t="str">
        <f t="shared" si="14"/>
        <v>ต่ำมาก</v>
      </c>
    </row>
    <row r="16" spans="1:18" ht="23.25">
      <c r="A16" s="1">
        <f>'ป.1-3'!K16</f>
        <v>0</v>
      </c>
      <c r="B16" s="1" t="str">
        <f t="shared" si="0"/>
        <v>ต่ำมาก</v>
      </c>
      <c r="C16" s="1" t="str">
        <f t="shared" si="1"/>
        <v>ต่ำมาก</v>
      </c>
      <c r="D16" s="1" t="str">
        <f t="shared" si="2"/>
        <v>ต่ำมาก</v>
      </c>
      <c r="E16" s="1" t="str">
        <f t="shared" si="3"/>
        <v>ต่ำมาก</v>
      </c>
      <c r="F16" s="1" t="str">
        <f t="shared" si="4"/>
        <v>ต่ำมาก</v>
      </c>
      <c r="G16" s="1" t="str">
        <f t="shared" si="5"/>
        <v>ต่ำมาก</v>
      </c>
      <c r="H16" s="1"/>
      <c r="I16" s="1"/>
      <c r="J16" s="1" t="str">
        <f t="shared" si="6"/>
        <v>ต่ำมาก</v>
      </c>
      <c r="K16" s="1" t="str">
        <f t="shared" si="7"/>
        <v>ต่ำมาก</v>
      </c>
      <c r="L16" s="1" t="str">
        <f t="shared" si="8"/>
        <v>ต่ำมาก</v>
      </c>
      <c r="M16" s="1" t="str">
        <f t="shared" si="9"/>
        <v>ต่ำมาก</v>
      </c>
      <c r="N16" s="1" t="str">
        <f t="shared" si="10"/>
        <v>ต่ำมาก</v>
      </c>
      <c r="O16" s="1" t="str">
        <f t="shared" si="11"/>
        <v>ต่ำมาก</v>
      </c>
      <c r="P16" s="1" t="str">
        <f t="shared" si="12"/>
        <v>ต่ำมาก</v>
      </c>
      <c r="Q16" s="1" t="str">
        <f t="shared" si="13"/>
        <v>ต่ำมาก</v>
      </c>
      <c r="R16" s="1" t="str">
        <f t="shared" si="14"/>
        <v>ต่ำมาก</v>
      </c>
    </row>
    <row r="17" spans="1:18" ht="23.25">
      <c r="A17" s="1">
        <f>'ป.1-3'!K17</f>
        <v>0</v>
      </c>
      <c r="B17" s="1" t="str">
        <f t="shared" si="0"/>
        <v>ต่ำมาก</v>
      </c>
      <c r="C17" s="1" t="str">
        <f t="shared" si="1"/>
        <v>ต่ำมาก</v>
      </c>
      <c r="D17" s="1" t="str">
        <f t="shared" si="2"/>
        <v>ต่ำมาก</v>
      </c>
      <c r="E17" s="1" t="str">
        <f t="shared" si="3"/>
        <v>ต่ำมาก</v>
      </c>
      <c r="F17" s="1" t="str">
        <f t="shared" si="4"/>
        <v>ต่ำมาก</v>
      </c>
      <c r="G17" s="1" t="str">
        <f t="shared" si="5"/>
        <v>ต่ำมาก</v>
      </c>
      <c r="H17" s="1"/>
      <c r="I17" s="1"/>
      <c r="J17" s="1" t="str">
        <f t="shared" si="6"/>
        <v>ต่ำมาก</v>
      </c>
      <c r="K17" s="1" t="str">
        <f t="shared" si="7"/>
        <v>ต่ำมาก</v>
      </c>
      <c r="L17" s="1" t="str">
        <f t="shared" si="8"/>
        <v>ต่ำมาก</v>
      </c>
      <c r="M17" s="1" t="str">
        <f t="shared" si="9"/>
        <v>ต่ำมาก</v>
      </c>
      <c r="N17" s="1" t="str">
        <f t="shared" si="10"/>
        <v>ต่ำมาก</v>
      </c>
      <c r="O17" s="1" t="str">
        <f t="shared" si="11"/>
        <v>ต่ำมาก</v>
      </c>
      <c r="P17" s="1" t="str">
        <f t="shared" si="12"/>
        <v>ต่ำมาก</v>
      </c>
      <c r="Q17" s="1" t="str">
        <f t="shared" si="13"/>
        <v>ต่ำมาก</v>
      </c>
      <c r="R17" s="1" t="str">
        <f t="shared" si="14"/>
        <v>ต่ำมาก</v>
      </c>
    </row>
    <row r="18" spans="1:18" ht="23.25">
      <c r="A18" s="1">
        <f>'ป.1-3'!K18</f>
        <v>0</v>
      </c>
      <c r="B18" s="1" t="str">
        <f t="shared" si="0"/>
        <v>ต่ำมาก</v>
      </c>
      <c r="C18" s="1" t="str">
        <f t="shared" si="1"/>
        <v>ต่ำมาก</v>
      </c>
      <c r="D18" s="1" t="str">
        <f t="shared" si="2"/>
        <v>ต่ำมาก</v>
      </c>
      <c r="E18" s="1" t="str">
        <f t="shared" si="3"/>
        <v>ต่ำมาก</v>
      </c>
      <c r="F18" s="1" t="str">
        <f t="shared" si="4"/>
        <v>ต่ำมาก</v>
      </c>
      <c r="G18" s="1" t="str">
        <f t="shared" si="5"/>
        <v>ต่ำมาก</v>
      </c>
      <c r="H18" s="1"/>
      <c r="I18" s="1"/>
      <c r="J18" s="1" t="str">
        <f t="shared" si="6"/>
        <v>ต่ำมาก</v>
      </c>
      <c r="K18" s="1" t="str">
        <f t="shared" si="7"/>
        <v>ต่ำมาก</v>
      </c>
      <c r="L18" s="1" t="str">
        <f t="shared" si="8"/>
        <v>ต่ำมาก</v>
      </c>
      <c r="M18" s="1" t="str">
        <f t="shared" si="9"/>
        <v>ต่ำมาก</v>
      </c>
      <c r="N18" s="1" t="str">
        <f t="shared" si="10"/>
        <v>ต่ำมาก</v>
      </c>
      <c r="O18" s="1" t="str">
        <f t="shared" si="11"/>
        <v>ต่ำมาก</v>
      </c>
      <c r="P18" s="1" t="str">
        <f t="shared" si="12"/>
        <v>ต่ำมาก</v>
      </c>
      <c r="Q18" s="1" t="str">
        <f t="shared" si="13"/>
        <v>ต่ำมาก</v>
      </c>
      <c r="R18" s="1" t="str">
        <f t="shared" si="14"/>
        <v>ต่ำมาก</v>
      </c>
    </row>
    <row r="19" spans="1:18" ht="23.25">
      <c r="A19" s="1">
        <f>'ป.1-3'!K19</f>
        <v>0</v>
      </c>
      <c r="B19" s="1" t="str">
        <f t="shared" si="0"/>
        <v>ต่ำมาก</v>
      </c>
      <c r="C19" s="1" t="str">
        <f t="shared" si="1"/>
        <v>ต่ำมาก</v>
      </c>
      <c r="D19" s="1" t="str">
        <f t="shared" si="2"/>
        <v>ต่ำมาก</v>
      </c>
      <c r="E19" s="1" t="str">
        <f t="shared" si="3"/>
        <v>ต่ำมาก</v>
      </c>
      <c r="F19" s="1" t="str">
        <f t="shared" si="4"/>
        <v>ต่ำมาก</v>
      </c>
      <c r="G19" s="1" t="str">
        <f t="shared" si="5"/>
        <v>ต่ำมาก</v>
      </c>
      <c r="H19" s="1"/>
      <c r="I19" s="1"/>
      <c r="J19" s="1" t="str">
        <f t="shared" si="6"/>
        <v>ต่ำมาก</v>
      </c>
      <c r="K19" s="1" t="str">
        <f t="shared" si="7"/>
        <v>ต่ำมาก</v>
      </c>
      <c r="L19" s="1" t="str">
        <f t="shared" si="8"/>
        <v>ต่ำมาก</v>
      </c>
      <c r="M19" s="1" t="str">
        <f t="shared" si="9"/>
        <v>ต่ำมาก</v>
      </c>
      <c r="N19" s="1" t="str">
        <f t="shared" si="10"/>
        <v>ต่ำมาก</v>
      </c>
      <c r="O19" s="1" t="str">
        <f t="shared" si="11"/>
        <v>ต่ำมาก</v>
      </c>
      <c r="P19" s="1" t="str">
        <f t="shared" si="12"/>
        <v>ต่ำมาก</v>
      </c>
      <c r="Q19" s="1" t="str">
        <f t="shared" si="13"/>
        <v>ต่ำมาก</v>
      </c>
      <c r="R19" s="1" t="str">
        <f t="shared" si="14"/>
        <v>ต่ำมาก</v>
      </c>
    </row>
    <row r="20" spans="1:18" ht="23.25">
      <c r="A20" s="1">
        <f>'ป.1-3'!K20</f>
        <v>0</v>
      </c>
      <c r="B20" s="1" t="str">
        <f t="shared" si="0"/>
        <v>ต่ำมาก</v>
      </c>
      <c r="C20" s="1" t="str">
        <f t="shared" si="1"/>
        <v>ต่ำมาก</v>
      </c>
      <c r="D20" s="1" t="str">
        <f t="shared" si="2"/>
        <v>ต่ำมาก</v>
      </c>
      <c r="E20" s="1" t="str">
        <f t="shared" si="3"/>
        <v>ต่ำมาก</v>
      </c>
      <c r="F20" s="1" t="str">
        <f t="shared" si="4"/>
        <v>ต่ำมาก</v>
      </c>
      <c r="G20" s="1" t="str">
        <f t="shared" si="5"/>
        <v>ต่ำมาก</v>
      </c>
      <c r="H20" s="1"/>
      <c r="I20" s="1"/>
      <c r="J20" s="1" t="str">
        <f t="shared" si="6"/>
        <v>ต่ำมาก</v>
      </c>
      <c r="K20" s="1" t="str">
        <f t="shared" si="7"/>
        <v>ต่ำมาก</v>
      </c>
      <c r="L20" s="1" t="str">
        <f t="shared" si="8"/>
        <v>ต่ำมาก</v>
      </c>
      <c r="M20" s="1" t="str">
        <f t="shared" si="9"/>
        <v>ต่ำมาก</v>
      </c>
      <c r="N20" s="1" t="str">
        <f t="shared" si="10"/>
        <v>ต่ำมาก</v>
      </c>
      <c r="O20" s="1" t="str">
        <f t="shared" si="11"/>
        <v>ต่ำมาก</v>
      </c>
      <c r="P20" s="1" t="str">
        <f t="shared" si="12"/>
        <v>ต่ำมาก</v>
      </c>
      <c r="Q20" s="1" t="str">
        <f t="shared" si="13"/>
        <v>ต่ำมาก</v>
      </c>
      <c r="R20" s="1" t="str">
        <f t="shared" si="14"/>
        <v>ต่ำมาก</v>
      </c>
    </row>
    <row r="21" spans="1:18" ht="23.25">
      <c r="A21" s="1">
        <f>'ป.1-3'!K21</f>
        <v>0</v>
      </c>
      <c r="B21" s="1" t="str">
        <f t="shared" si="0"/>
        <v>ต่ำมาก</v>
      </c>
      <c r="C21" s="1" t="str">
        <f t="shared" si="1"/>
        <v>ต่ำมาก</v>
      </c>
      <c r="D21" s="1" t="str">
        <f t="shared" si="2"/>
        <v>ต่ำมาก</v>
      </c>
      <c r="E21" s="1" t="str">
        <f t="shared" si="3"/>
        <v>ต่ำมาก</v>
      </c>
      <c r="F21" s="1" t="str">
        <f t="shared" si="4"/>
        <v>ต่ำมาก</v>
      </c>
      <c r="G21" s="1" t="str">
        <f t="shared" si="5"/>
        <v>ต่ำมาก</v>
      </c>
      <c r="H21" s="1"/>
      <c r="I21" s="1"/>
      <c r="J21" s="1" t="str">
        <f t="shared" si="6"/>
        <v>ต่ำมาก</v>
      </c>
      <c r="K21" s="1" t="str">
        <f t="shared" si="7"/>
        <v>ต่ำมาก</v>
      </c>
      <c r="L21" s="1" t="str">
        <f t="shared" si="8"/>
        <v>ต่ำมาก</v>
      </c>
      <c r="M21" s="1" t="str">
        <f t="shared" si="9"/>
        <v>ต่ำมาก</v>
      </c>
      <c r="N21" s="1" t="str">
        <f t="shared" si="10"/>
        <v>ต่ำมาก</v>
      </c>
      <c r="O21" s="1" t="str">
        <f t="shared" si="11"/>
        <v>ต่ำมาก</v>
      </c>
      <c r="P21" s="1" t="str">
        <f t="shared" si="12"/>
        <v>ต่ำมาก</v>
      </c>
      <c r="Q21" s="1" t="str">
        <f t="shared" si="13"/>
        <v>ต่ำมาก</v>
      </c>
      <c r="R21" s="1" t="str">
        <f t="shared" si="14"/>
        <v>ต่ำมาก</v>
      </c>
    </row>
    <row r="22" spans="1:18" ht="23.25">
      <c r="A22" s="1">
        <f>'ป.1-3'!K22</f>
        <v>0</v>
      </c>
      <c r="B22" s="1" t="str">
        <f t="shared" si="0"/>
        <v>ต่ำมาก</v>
      </c>
      <c r="C22" s="1" t="str">
        <f t="shared" si="1"/>
        <v>ต่ำมาก</v>
      </c>
      <c r="D22" s="1" t="str">
        <f t="shared" si="2"/>
        <v>ต่ำมาก</v>
      </c>
      <c r="E22" s="1" t="str">
        <f t="shared" si="3"/>
        <v>ต่ำมาก</v>
      </c>
      <c r="F22" s="1" t="str">
        <f t="shared" si="4"/>
        <v>ต่ำมาก</v>
      </c>
      <c r="G22" s="1" t="str">
        <f t="shared" si="5"/>
        <v>ต่ำมาก</v>
      </c>
      <c r="H22" s="1"/>
      <c r="I22" s="1"/>
      <c r="J22" s="1" t="str">
        <f t="shared" si="6"/>
        <v>ต่ำมาก</v>
      </c>
      <c r="K22" s="1" t="str">
        <f t="shared" si="7"/>
        <v>ต่ำมาก</v>
      </c>
      <c r="L22" s="1" t="str">
        <f t="shared" si="8"/>
        <v>ต่ำมาก</v>
      </c>
      <c r="M22" s="1" t="str">
        <f t="shared" si="9"/>
        <v>ต่ำมาก</v>
      </c>
      <c r="N22" s="1" t="str">
        <f t="shared" si="10"/>
        <v>ต่ำมาก</v>
      </c>
      <c r="O22" s="1" t="str">
        <f t="shared" si="11"/>
        <v>ต่ำมาก</v>
      </c>
      <c r="P22" s="1" t="str">
        <f t="shared" si="12"/>
        <v>ต่ำมาก</v>
      </c>
      <c r="Q22" s="1" t="str">
        <f t="shared" si="13"/>
        <v>ต่ำมาก</v>
      </c>
      <c r="R22" s="1" t="str">
        <f t="shared" si="14"/>
        <v>ต่ำมาก</v>
      </c>
    </row>
    <row r="23" spans="1:18" ht="23.25">
      <c r="A23" s="1">
        <f>'ป.1-3'!K23</f>
        <v>0</v>
      </c>
      <c r="B23" s="1" t="str">
        <f t="shared" si="0"/>
        <v>ต่ำมาก</v>
      </c>
      <c r="C23" s="1" t="str">
        <f t="shared" si="1"/>
        <v>ต่ำมาก</v>
      </c>
      <c r="D23" s="1" t="str">
        <f t="shared" si="2"/>
        <v>ต่ำมาก</v>
      </c>
      <c r="E23" s="1" t="str">
        <f t="shared" si="3"/>
        <v>ต่ำมาก</v>
      </c>
      <c r="F23" s="1" t="str">
        <f t="shared" si="4"/>
        <v>ต่ำมาก</v>
      </c>
      <c r="G23" s="1" t="str">
        <f t="shared" si="5"/>
        <v>ต่ำมาก</v>
      </c>
      <c r="H23" s="1"/>
      <c r="I23" s="1"/>
      <c r="J23" s="1" t="str">
        <f t="shared" si="6"/>
        <v>ต่ำมาก</v>
      </c>
      <c r="K23" s="1" t="str">
        <f t="shared" si="7"/>
        <v>ต่ำมาก</v>
      </c>
      <c r="L23" s="1" t="str">
        <f t="shared" si="8"/>
        <v>ต่ำมาก</v>
      </c>
      <c r="M23" s="1" t="str">
        <f t="shared" si="9"/>
        <v>ต่ำมาก</v>
      </c>
      <c r="N23" s="1" t="str">
        <f t="shared" si="10"/>
        <v>ต่ำมาก</v>
      </c>
      <c r="O23" s="1" t="str">
        <f t="shared" si="11"/>
        <v>ต่ำมาก</v>
      </c>
      <c r="P23" s="1" t="str">
        <f t="shared" si="12"/>
        <v>ต่ำมาก</v>
      </c>
      <c r="Q23" s="1" t="str">
        <f t="shared" si="13"/>
        <v>ต่ำมาก</v>
      </c>
      <c r="R23" s="1" t="str">
        <f t="shared" si="14"/>
        <v>ต่ำมาก</v>
      </c>
    </row>
    <row r="24" spans="1:18" ht="23.25">
      <c r="A24" s="1">
        <f>'ป.1-3'!K24</f>
        <v>0</v>
      </c>
      <c r="B24" s="1" t="str">
        <f t="shared" si="0"/>
        <v>ต่ำมาก</v>
      </c>
      <c r="C24" s="1" t="str">
        <f t="shared" si="1"/>
        <v>ต่ำมาก</v>
      </c>
      <c r="D24" s="1" t="str">
        <f t="shared" si="2"/>
        <v>ต่ำมาก</v>
      </c>
      <c r="E24" s="1" t="str">
        <f t="shared" si="3"/>
        <v>ต่ำมาก</v>
      </c>
      <c r="F24" s="1" t="str">
        <f t="shared" si="4"/>
        <v>ต่ำมาก</v>
      </c>
      <c r="G24" s="1" t="str">
        <f t="shared" si="5"/>
        <v>ต่ำมาก</v>
      </c>
      <c r="H24" s="1"/>
      <c r="I24" s="1"/>
      <c r="J24" s="1" t="str">
        <f t="shared" si="6"/>
        <v>ต่ำมาก</v>
      </c>
      <c r="K24" s="1" t="str">
        <f t="shared" si="7"/>
        <v>ต่ำมาก</v>
      </c>
      <c r="L24" s="1" t="str">
        <f t="shared" si="8"/>
        <v>ต่ำมาก</v>
      </c>
      <c r="M24" s="1" t="str">
        <f t="shared" si="9"/>
        <v>ต่ำมาก</v>
      </c>
      <c r="N24" s="1" t="str">
        <f t="shared" si="10"/>
        <v>ต่ำมาก</v>
      </c>
      <c r="O24" s="1" t="str">
        <f t="shared" si="11"/>
        <v>ต่ำมาก</v>
      </c>
      <c r="P24" s="1" t="str">
        <f t="shared" si="12"/>
        <v>ต่ำมาก</v>
      </c>
      <c r="Q24" s="1" t="str">
        <f t="shared" si="13"/>
        <v>ต่ำมาก</v>
      </c>
      <c r="R24" s="1" t="str">
        <f t="shared" si="14"/>
        <v>ต่ำมาก</v>
      </c>
    </row>
    <row r="25" spans="1:18" ht="23.25">
      <c r="A25" s="1">
        <f>'ป.1-3'!K25</f>
        <v>0</v>
      </c>
      <c r="B25" s="1" t="str">
        <f t="shared" si="0"/>
        <v>ต่ำมาก</v>
      </c>
      <c r="C25" s="1" t="str">
        <f t="shared" si="1"/>
        <v>ต่ำมาก</v>
      </c>
      <c r="D25" s="1" t="str">
        <f t="shared" si="2"/>
        <v>ต่ำมาก</v>
      </c>
      <c r="E25" s="1" t="str">
        <f t="shared" si="3"/>
        <v>ต่ำมาก</v>
      </c>
      <c r="F25" s="1" t="str">
        <f t="shared" si="4"/>
        <v>ต่ำมาก</v>
      </c>
      <c r="G25" s="1" t="str">
        <f t="shared" si="5"/>
        <v>ต่ำมาก</v>
      </c>
      <c r="H25" s="1"/>
      <c r="I25" s="1"/>
      <c r="J25" s="1" t="str">
        <f t="shared" si="6"/>
        <v>ต่ำมาก</v>
      </c>
      <c r="K25" s="1" t="str">
        <f t="shared" si="7"/>
        <v>ต่ำมาก</v>
      </c>
      <c r="L25" s="1" t="str">
        <f t="shared" si="8"/>
        <v>ต่ำมาก</v>
      </c>
      <c r="M25" s="1" t="str">
        <f t="shared" si="9"/>
        <v>ต่ำมาก</v>
      </c>
      <c r="N25" s="1" t="str">
        <f t="shared" si="10"/>
        <v>ต่ำมาก</v>
      </c>
      <c r="O25" s="1" t="str">
        <f t="shared" si="11"/>
        <v>ต่ำมาก</v>
      </c>
      <c r="P25" s="1" t="str">
        <f t="shared" si="12"/>
        <v>ต่ำมาก</v>
      </c>
      <c r="Q25" s="1" t="str">
        <f t="shared" si="13"/>
        <v>ต่ำมาก</v>
      </c>
      <c r="R25" s="1" t="str">
        <f t="shared" si="14"/>
        <v>ต่ำมาก</v>
      </c>
    </row>
    <row r="26" spans="1:18" ht="23.25">
      <c r="A26" s="1">
        <f>'ป.1-3'!K26</f>
        <v>0</v>
      </c>
      <c r="B26" s="1" t="str">
        <f t="shared" si="0"/>
        <v>ต่ำมาก</v>
      </c>
      <c r="C26" s="1" t="str">
        <f t="shared" si="1"/>
        <v>ต่ำมาก</v>
      </c>
      <c r="D26" s="1" t="str">
        <f t="shared" si="2"/>
        <v>ต่ำมาก</v>
      </c>
      <c r="E26" s="1" t="str">
        <f t="shared" si="3"/>
        <v>ต่ำมาก</v>
      </c>
      <c r="F26" s="1" t="str">
        <f t="shared" si="4"/>
        <v>ต่ำมาก</v>
      </c>
      <c r="G26" s="1" t="str">
        <f t="shared" si="5"/>
        <v>ต่ำมาก</v>
      </c>
      <c r="H26" s="1"/>
      <c r="I26" s="1"/>
      <c r="J26" s="1" t="str">
        <f t="shared" si="6"/>
        <v>ต่ำมาก</v>
      </c>
      <c r="K26" s="1" t="str">
        <f t="shared" si="7"/>
        <v>ต่ำมาก</v>
      </c>
      <c r="L26" s="1" t="str">
        <f t="shared" si="8"/>
        <v>ต่ำมาก</v>
      </c>
      <c r="M26" s="1" t="str">
        <f t="shared" si="9"/>
        <v>ต่ำมาก</v>
      </c>
      <c r="N26" s="1" t="str">
        <f t="shared" si="10"/>
        <v>ต่ำมาก</v>
      </c>
      <c r="O26" s="1" t="str">
        <f t="shared" si="11"/>
        <v>ต่ำมาก</v>
      </c>
      <c r="P26" s="1" t="str">
        <f t="shared" si="12"/>
        <v>ต่ำมาก</v>
      </c>
      <c r="Q26" s="1" t="str">
        <f t="shared" si="13"/>
        <v>ต่ำมาก</v>
      </c>
      <c r="R26" s="1" t="str">
        <f t="shared" si="14"/>
        <v>ต่ำมาก</v>
      </c>
    </row>
    <row r="27" spans="1:18" ht="23.25">
      <c r="A27" s="1">
        <f>'ป.1-3'!K27</f>
        <v>0</v>
      </c>
      <c r="B27" s="1" t="str">
        <f t="shared" si="0"/>
        <v>ต่ำมาก</v>
      </c>
      <c r="C27" s="1" t="str">
        <f t="shared" si="1"/>
        <v>ต่ำมาก</v>
      </c>
      <c r="D27" s="1" t="str">
        <f t="shared" si="2"/>
        <v>ต่ำมาก</v>
      </c>
      <c r="E27" s="1" t="str">
        <f t="shared" si="3"/>
        <v>ต่ำมาก</v>
      </c>
      <c r="F27" s="1" t="str">
        <f t="shared" si="4"/>
        <v>ต่ำมาก</v>
      </c>
      <c r="G27" s="1" t="str">
        <f t="shared" si="5"/>
        <v>ต่ำมาก</v>
      </c>
      <c r="H27" s="1"/>
      <c r="I27" s="1"/>
      <c r="J27" s="1" t="str">
        <f t="shared" si="6"/>
        <v>ต่ำมาก</v>
      </c>
      <c r="K27" s="1" t="str">
        <f t="shared" si="7"/>
        <v>ต่ำมาก</v>
      </c>
      <c r="L27" s="1" t="str">
        <f t="shared" si="8"/>
        <v>ต่ำมาก</v>
      </c>
      <c r="M27" s="1" t="str">
        <f t="shared" si="9"/>
        <v>ต่ำมาก</v>
      </c>
      <c r="N27" s="1" t="str">
        <f t="shared" si="10"/>
        <v>ต่ำมาก</v>
      </c>
      <c r="O27" s="1" t="str">
        <f t="shared" si="11"/>
        <v>ต่ำมาก</v>
      </c>
      <c r="P27" s="1" t="str">
        <f t="shared" si="12"/>
        <v>ต่ำมาก</v>
      </c>
      <c r="Q27" s="1" t="str">
        <f t="shared" si="13"/>
        <v>ต่ำมาก</v>
      </c>
      <c r="R27" s="1" t="str">
        <f t="shared" si="14"/>
        <v>ต่ำมาก</v>
      </c>
    </row>
    <row r="28" spans="1:18" ht="23.25">
      <c r="A28" s="1">
        <f>'ป.1-3'!K28</f>
        <v>0</v>
      </c>
      <c r="B28" s="1" t="str">
        <f t="shared" si="0"/>
        <v>ต่ำมาก</v>
      </c>
      <c r="C28" s="1" t="str">
        <f t="shared" si="1"/>
        <v>ต่ำมาก</v>
      </c>
      <c r="D28" s="1" t="str">
        <f t="shared" si="2"/>
        <v>ต่ำมาก</v>
      </c>
      <c r="E28" s="1" t="str">
        <f t="shared" si="3"/>
        <v>ต่ำมาก</v>
      </c>
      <c r="F28" s="1" t="str">
        <f t="shared" si="4"/>
        <v>ต่ำมาก</v>
      </c>
      <c r="G28" s="1" t="str">
        <f t="shared" si="5"/>
        <v>ต่ำมาก</v>
      </c>
      <c r="H28" s="1"/>
      <c r="I28" s="1"/>
      <c r="J28" s="1" t="str">
        <f t="shared" si="6"/>
        <v>ต่ำมาก</v>
      </c>
      <c r="K28" s="1" t="str">
        <f t="shared" si="7"/>
        <v>ต่ำมาก</v>
      </c>
      <c r="L28" s="1" t="str">
        <f t="shared" si="8"/>
        <v>ต่ำมาก</v>
      </c>
      <c r="M28" s="1" t="str">
        <f t="shared" si="9"/>
        <v>ต่ำมาก</v>
      </c>
      <c r="N28" s="1" t="str">
        <f t="shared" si="10"/>
        <v>ต่ำมาก</v>
      </c>
      <c r="O28" s="1" t="str">
        <f t="shared" si="11"/>
        <v>ต่ำมาก</v>
      </c>
      <c r="P28" s="1" t="str">
        <f t="shared" si="12"/>
        <v>ต่ำมาก</v>
      </c>
      <c r="Q28" s="1" t="str">
        <f t="shared" si="13"/>
        <v>ต่ำมาก</v>
      </c>
      <c r="R28" s="1" t="str">
        <f t="shared" si="14"/>
        <v>ต่ำมาก</v>
      </c>
    </row>
    <row r="29" spans="1:18" ht="23.25">
      <c r="A29" s="1">
        <f>'ป.1-3'!K29</f>
        <v>0</v>
      </c>
      <c r="B29" s="1" t="str">
        <f t="shared" si="0"/>
        <v>ต่ำมาก</v>
      </c>
      <c r="C29" s="1" t="str">
        <f t="shared" si="1"/>
        <v>ต่ำมาก</v>
      </c>
      <c r="D29" s="1" t="str">
        <f t="shared" si="2"/>
        <v>ต่ำมาก</v>
      </c>
      <c r="E29" s="1" t="str">
        <f t="shared" si="3"/>
        <v>ต่ำมาก</v>
      </c>
      <c r="F29" s="1" t="str">
        <f t="shared" si="4"/>
        <v>ต่ำมาก</v>
      </c>
      <c r="G29" s="1" t="str">
        <f t="shared" si="5"/>
        <v>ต่ำมาก</v>
      </c>
      <c r="H29" s="1"/>
      <c r="I29" s="1"/>
      <c r="J29" s="1" t="str">
        <f t="shared" si="6"/>
        <v>ต่ำมาก</v>
      </c>
      <c r="K29" s="1" t="str">
        <f t="shared" si="7"/>
        <v>ต่ำมาก</v>
      </c>
      <c r="L29" s="1" t="str">
        <f t="shared" si="8"/>
        <v>ต่ำมาก</v>
      </c>
      <c r="M29" s="1" t="str">
        <f t="shared" si="9"/>
        <v>ต่ำมาก</v>
      </c>
      <c r="N29" s="1" t="str">
        <f t="shared" si="10"/>
        <v>ต่ำมาก</v>
      </c>
      <c r="O29" s="1" t="str">
        <f t="shared" si="11"/>
        <v>ต่ำมาก</v>
      </c>
      <c r="P29" s="1" t="str">
        <f t="shared" si="12"/>
        <v>ต่ำมาก</v>
      </c>
      <c r="Q29" s="1" t="str">
        <f t="shared" si="13"/>
        <v>ต่ำมาก</v>
      </c>
      <c r="R29" s="1" t="str">
        <f t="shared" si="14"/>
        <v>ต่ำมาก</v>
      </c>
    </row>
    <row r="30" spans="1:18" ht="23.25">
      <c r="A30" s="1">
        <f>'ป.1-3'!K30</f>
        <v>0</v>
      </c>
      <c r="B30" s="1" t="str">
        <f t="shared" si="0"/>
        <v>ต่ำมาก</v>
      </c>
      <c r="C30" s="1" t="str">
        <f t="shared" si="1"/>
        <v>ต่ำมาก</v>
      </c>
      <c r="D30" s="1" t="str">
        <f t="shared" si="2"/>
        <v>ต่ำมาก</v>
      </c>
      <c r="E30" s="1" t="str">
        <f t="shared" si="3"/>
        <v>ต่ำมาก</v>
      </c>
      <c r="F30" s="1" t="str">
        <f t="shared" si="4"/>
        <v>ต่ำมาก</v>
      </c>
      <c r="G30" s="1" t="str">
        <f t="shared" si="5"/>
        <v>ต่ำมาก</v>
      </c>
      <c r="H30" s="1"/>
      <c r="I30" s="1"/>
      <c r="J30" s="1" t="str">
        <f t="shared" si="6"/>
        <v>ต่ำมาก</v>
      </c>
      <c r="K30" s="1" t="str">
        <f t="shared" si="7"/>
        <v>ต่ำมาก</v>
      </c>
      <c r="L30" s="1" t="str">
        <f t="shared" si="8"/>
        <v>ต่ำมาก</v>
      </c>
      <c r="M30" s="1" t="str">
        <f t="shared" si="9"/>
        <v>ต่ำมาก</v>
      </c>
      <c r="N30" s="1" t="str">
        <f t="shared" si="10"/>
        <v>ต่ำมาก</v>
      </c>
      <c r="O30" s="1" t="str">
        <f t="shared" si="11"/>
        <v>ต่ำมาก</v>
      </c>
      <c r="P30" s="1" t="str">
        <f t="shared" si="12"/>
        <v>ต่ำมาก</v>
      </c>
      <c r="Q30" s="1" t="str">
        <f t="shared" si="13"/>
        <v>ต่ำมาก</v>
      </c>
      <c r="R30" s="1" t="str">
        <f t="shared" si="14"/>
        <v>ต่ำมาก</v>
      </c>
    </row>
    <row r="31" spans="1:18" ht="23.25">
      <c r="A31" s="1">
        <f>'ป.1-3'!K31</f>
        <v>0</v>
      </c>
      <c r="B31" s="1" t="str">
        <f t="shared" si="0"/>
        <v>ต่ำมาก</v>
      </c>
      <c r="C31" s="1" t="str">
        <f t="shared" si="1"/>
        <v>ต่ำมาก</v>
      </c>
      <c r="D31" s="1" t="str">
        <f t="shared" si="2"/>
        <v>ต่ำมาก</v>
      </c>
      <c r="E31" s="1" t="str">
        <f t="shared" si="3"/>
        <v>ต่ำมาก</v>
      </c>
      <c r="F31" s="1" t="str">
        <f t="shared" si="4"/>
        <v>ต่ำมาก</v>
      </c>
      <c r="G31" s="1" t="str">
        <f t="shared" si="5"/>
        <v>ต่ำมาก</v>
      </c>
      <c r="H31" s="1"/>
      <c r="I31" s="1"/>
      <c r="J31" s="1" t="str">
        <f t="shared" si="6"/>
        <v>ต่ำมาก</v>
      </c>
      <c r="K31" s="1" t="str">
        <f t="shared" si="7"/>
        <v>ต่ำมาก</v>
      </c>
      <c r="L31" s="1" t="str">
        <f t="shared" si="8"/>
        <v>ต่ำมาก</v>
      </c>
      <c r="M31" s="1" t="str">
        <f t="shared" si="9"/>
        <v>ต่ำมาก</v>
      </c>
      <c r="N31" s="1" t="str">
        <f t="shared" si="10"/>
        <v>ต่ำมาก</v>
      </c>
      <c r="O31" s="1" t="str">
        <f t="shared" si="11"/>
        <v>ต่ำมาก</v>
      </c>
      <c r="P31" s="1" t="str">
        <f t="shared" si="12"/>
        <v>ต่ำมาก</v>
      </c>
      <c r="Q31" s="1" t="str">
        <f t="shared" si="13"/>
        <v>ต่ำมาก</v>
      </c>
      <c r="R31" s="1" t="str">
        <f t="shared" si="14"/>
        <v>ต่ำมาก</v>
      </c>
    </row>
    <row r="32" spans="1:18" ht="23.25">
      <c r="A32" s="1">
        <f>'ป.1-3'!K32</f>
        <v>0</v>
      </c>
      <c r="B32" s="1" t="str">
        <f t="shared" si="0"/>
        <v>ต่ำมาก</v>
      </c>
      <c r="C32" s="1" t="str">
        <f t="shared" si="1"/>
        <v>ต่ำมาก</v>
      </c>
      <c r="D32" s="1" t="str">
        <f t="shared" si="2"/>
        <v>ต่ำมาก</v>
      </c>
      <c r="E32" s="1" t="str">
        <f t="shared" si="3"/>
        <v>ต่ำมาก</v>
      </c>
      <c r="F32" s="1" t="str">
        <f t="shared" si="4"/>
        <v>ต่ำมาก</v>
      </c>
      <c r="G32" s="1" t="str">
        <f t="shared" si="5"/>
        <v>ต่ำมาก</v>
      </c>
      <c r="H32" s="1"/>
      <c r="I32" s="1"/>
      <c r="J32" s="1" t="str">
        <f t="shared" si="6"/>
        <v>ต่ำมาก</v>
      </c>
      <c r="K32" s="1" t="str">
        <f t="shared" si="7"/>
        <v>ต่ำมาก</v>
      </c>
      <c r="L32" s="1" t="str">
        <f t="shared" si="8"/>
        <v>ต่ำมาก</v>
      </c>
      <c r="M32" s="1" t="str">
        <f t="shared" si="9"/>
        <v>ต่ำมาก</v>
      </c>
      <c r="N32" s="1" t="str">
        <f t="shared" si="10"/>
        <v>ต่ำมาก</v>
      </c>
      <c r="O32" s="1" t="str">
        <f t="shared" si="11"/>
        <v>ต่ำมาก</v>
      </c>
      <c r="P32" s="1" t="str">
        <f t="shared" si="12"/>
        <v>ต่ำมาก</v>
      </c>
      <c r="Q32" s="1" t="str">
        <f t="shared" si="13"/>
        <v>ต่ำมาก</v>
      </c>
      <c r="R32" s="1" t="str">
        <f t="shared" si="14"/>
        <v>ต่ำมาก</v>
      </c>
    </row>
    <row r="33" spans="1:18" ht="23.25">
      <c r="A33" s="1">
        <f>'ป.1-3'!K33</f>
        <v>0</v>
      </c>
      <c r="B33" s="1" t="str">
        <f t="shared" si="0"/>
        <v>ต่ำมาก</v>
      </c>
      <c r="C33" s="1" t="str">
        <f t="shared" si="1"/>
        <v>ต่ำมาก</v>
      </c>
      <c r="D33" s="1" t="str">
        <f t="shared" si="2"/>
        <v>ต่ำมาก</v>
      </c>
      <c r="E33" s="1" t="str">
        <f t="shared" si="3"/>
        <v>ต่ำมาก</v>
      </c>
      <c r="F33" s="1" t="str">
        <f t="shared" si="4"/>
        <v>ต่ำมาก</v>
      </c>
      <c r="G33" s="1" t="str">
        <f t="shared" si="5"/>
        <v>ต่ำมาก</v>
      </c>
      <c r="H33" s="1"/>
      <c r="I33" s="1"/>
      <c r="J33" s="1" t="str">
        <f t="shared" si="6"/>
        <v>ต่ำมาก</v>
      </c>
      <c r="K33" s="1" t="str">
        <f t="shared" si="7"/>
        <v>ต่ำมาก</v>
      </c>
      <c r="L33" s="1" t="str">
        <f t="shared" si="8"/>
        <v>ต่ำมาก</v>
      </c>
      <c r="M33" s="1" t="str">
        <f t="shared" si="9"/>
        <v>ต่ำมาก</v>
      </c>
      <c r="N33" s="1" t="str">
        <f t="shared" si="10"/>
        <v>ต่ำมาก</v>
      </c>
      <c r="O33" s="1" t="str">
        <f t="shared" si="11"/>
        <v>ต่ำมาก</v>
      </c>
      <c r="P33" s="1" t="str">
        <f t="shared" si="12"/>
        <v>ต่ำมาก</v>
      </c>
      <c r="Q33" s="1" t="str">
        <f t="shared" si="13"/>
        <v>ต่ำมาก</v>
      </c>
      <c r="R33" s="1" t="str">
        <f t="shared" si="14"/>
        <v>ต่ำมาก</v>
      </c>
    </row>
  </sheetData>
  <mergeCells count="2">
    <mergeCell ref="B2:G2"/>
    <mergeCell ref="J2:R2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28">
      <selection activeCell="C38" sqref="C38"/>
    </sheetView>
  </sheetViews>
  <sheetFormatPr defaultColWidth="9.140625" defaultRowHeight="23.25"/>
  <cols>
    <col min="1" max="1" width="12.8515625" style="1" customWidth="1"/>
  </cols>
  <sheetData>
    <row r="1" spans="1:2" ht="23.25">
      <c r="A1" s="27" t="s">
        <v>29</v>
      </c>
      <c r="B1" s="27"/>
    </row>
    <row r="2" spans="2:15" ht="23.25">
      <c r="B2" s="26" t="s">
        <v>4</v>
      </c>
      <c r="C2" s="26"/>
      <c r="D2" s="26"/>
      <c r="E2" s="26"/>
      <c r="F2" s="26"/>
      <c r="G2" s="26"/>
      <c r="H2" s="6"/>
      <c r="I2" s="6"/>
      <c r="J2" s="26" t="s">
        <v>5</v>
      </c>
      <c r="K2" s="26"/>
      <c r="L2" s="26"/>
      <c r="M2" s="26"/>
      <c r="N2" s="26"/>
      <c r="O2" s="26"/>
    </row>
    <row r="3" spans="1:15" s="1" customFormat="1" ht="23.25">
      <c r="A3" s="5" t="s">
        <v>25</v>
      </c>
      <c r="B3" s="1">
        <v>7</v>
      </c>
      <c r="C3" s="1">
        <v>8</v>
      </c>
      <c r="D3" s="1">
        <v>9</v>
      </c>
      <c r="E3" s="1">
        <v>10</v>
      </c>
      <c r="F3" s="1">
        <v>11</v>
      </c>
      <c r="G3" s="1">
        <v>12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</row>
    <row r="4" spans="1:15" s="1" customFormat="1" ht="23.25">
      <c r="A4" s="4">
        <f>'ป.1-3'!M4</f>
        <v>10</v>
      </c>
      <c r="B4" s="1" t="str">
        <f>IF($A4&gt;=19,"ดีมาก",IF($A4&gt;=16,"ดี",IF($A4&gt;=9,"ปานกลาง",IF($A4&gt;=6,"ต่ำ","ต่ำมาก"))))</f>
        <v>ปานกลาง</v>
      </c>
      <c r="C4" s="1" t="str">
        <f>IF($A4&gt;=21,"ดีมาก",IF($A4&gt;=18,"ดี",IF($A4&gt;=12,"ปานกลาง",IF($A4&gt;=9,"ต่ำ","ต่ำมาก"))))</f>
        <v>ต่ำ</v>
      </c>
      <c r="D4" s="1" t="str">
        <f>IF($A4&gt;=23,"ดีมาก",IF($A4&gt;=20,"ดี",IF($A4&gt;=14,"ปานกลาง",IF($A4&gt;=11,"ต่ำ","ต่ำมาก"))))</f>
        <v>ต่ำมาก</v>
      </c>
      <c r="E4" s="1" t="str">
        <f>IF($A4&gt;=23,"ดีมาก",IF($A4&gt;=20,"ดี",IF($A4&gt;=13,"ปานกลาง",IF($A4&gt;=10,"ต่ำ","ต่ำมาก"))))</f>
        <v>ต่ำ</v>
      </c>
      <c r="F4" s="1" t="str">
        <f>IF($A4&gt;=25,"ดีมาก",IF($A4&gt;=22,"ดี",IF($A4&gt;=16,"ปานกลาง",IF($A4&gt;=13,"ต่ำ","ต่ำมาก"))))</f>
        <v>ต่ำมาก</v>
      </c>
      <c r="G4" s="1" t="str">
        <f>IF($A4&gt;=27,"ดีมาก",IF($A4&gt;=24,"ดี",IF($A4&gt;=17,"ปานกลาง",IF($A4&gt;=14,"ต่ำ","ต่ำมาก"))))</f>
        <v>ต่ำมาก</v>
      </c>
      <c r="J4" s="1" t="str">
        <f>IF($A4&gt;=17,"ดีมาก",IF($A4&gt;=14,"ดี",IF($A4&gt;=7,"ปานกลาง",IF($A4&gt;=4,"ต่ำ","ต่ำมาก"))))</f>
        <v>ปานกลาง</v>
      </c>
      <c r="K4" s="1" t="str">
        <f>IF($A4&gt;=18,"ดีมาก",IF($A4&gt;=14,"ดี",IF($A4&gt;=9,"ปานกลาง",IF($A4&gt;=6,"ต่ำ","ต่ำมาก"))))</f>
        <v>ปานกลาง</v>
      </c>
      <c r="L4" s="1" t="str">
        <f>IF($A4&gt;=19,"ดีมาก",IF($A4&gt;=16,"ดี",IF($A4&gt;=10,"ปานกลาง",IF($A4&gt;=7,"ต่ำ","ต่ำมาก"))))</f>
        <v>ปานกลาง</v>
      </c>
      <c r="M4" s="1" t="str">
        <f>IF($A4&gt;=19,"ดีมาก",IF($A4&gt;=16,"ดี",IF($A4&gt;=10,"ปานกลาง",IF($A4&gt;=7,"ต่ำ","ต่ำมาก"))))</f>
        <v>ปานกลาง</v>
      </c>
      <c r="N4" s="1" t="str">
        <f>IF($A4&gt;=20,"ดีมาก",IF($A4&gt;=17,"ดี",IF($A4&gt;=11,"ปานกลาง",IF($A4&gt;=8,"ต่ำ","ต่ำมาก"))))</f>
        <v>ต่ำ</v>
      </c>
      <c r="O4" s="1" t="str">
        <f>IF($A4&gt;=21,"ดีมาก",IF($A4&gt;=18,"ดี",IF($A4&gt;=12,"ปานกลาง",IF($A4&gt;=10,"ต่ำ","ต่ำมาก"))))</f>
        <v>ต่ำ</v>
      </c>
    </row>
    <row r="5" spans="1:15" ht="23.25">
      <c r="A5" s="4">
        <f>'ป.1-3'!M5</f>
        <v>11</v>
      </c>
      <c r="B5" s="1" t="str">
        <f aca="true" t="shared" si="0" ref="B5:B33">IF($A5&gt;=19,"ดีมาก",IF($A5&gt;=16,"ดี",IF($A5&gt;=9,"ปานกลาง",IF($A5&gt;=6,"ต่ำ","ต่ำมาก"))))</f>
        <v>ปานกลาง</v>
      </c>
      <c r="C5" s="1" t="str">
        <f aca="true" t="shared" si="1" ref="C5:C33">IF($A5&gt;=21,"ดีมาก",IF($A5&gt;=18,"ดี",IF($A5&gt;=12,"ปานกลาง",IF($A5&gt;=9,"ต่ำ","ต่ำมาก"))))</f>
        <v>ต่ำ</v>
      </c>
      <c r="D5" s="1" t="str">
        <f aca="true" t="shared" si="2" ref="D5:D33">IF($A5&gt;=23,"ดีมาก",IF($A5&gt;=20,"ดี",IF($A5&gt;=14,"ปานกลาง",IF($A5&gt;=11,"ต่ำ","ต่ำมาก"))))</f>
        <v>ต่ำ</v>
      </c>
      <c r="E5" s="1" t="str">
        <f aca="true" t="shared" si="3" ref="E5:E33">IF($A5&gt;=23,"ดีมาก",IF($A5&gt;=20,"ดี",IF($A5&gt;=13,"ปานกลาง",IF($A5&gt;=10,"ต่ำ","ต่ำมาก"))))</f>
        <v>ต่ำ</v>
      </c>
      <c r="F5" s="1" t="str">
        <f aca="true" t="shared" si="4" ref="F5:F33">IF($A5&gt;=25,"ดีมาก",IF($A5&gt;=22,"ดี",IF($A5&gt;=16,"ปานกลาง",IF($A5&gt;=13,"ต่ำ","ต่ำมาก"))))</f>
        <v>ต่ำมาก</v>
      </c>
      <c r="G5" s="1" t="str">
        <f aca="true" t="shared" si="5" ref="G5:G33">IF($A5&gt;=27,"ดีมาก",IF($A5&gt;=24,"ดี",IF($A5&gt;=17,"ปานกลาง",IF($A5&gt;=14,"ต่ำ","ต่ำมาก"))))</f>
        <v>ต่ำมาก</v>
      </c>
      <c r="H5" s="1"/>
      <c r="I5" s="1"/>
      <c r="J5" s="1" t="str">
        <f aca="true" t="shared" si="6" ref="J5:J33">IF($A5&gt;=17,"ดีมาก",IF($A5&gt;=14,"ดี",IF($A5&gt;=7,"ปานกลาง",IF($A5&gt;=4,"ต่ำ","ต่ำมาก"))))</f>
        <v>ปานกลาง</v>
      </c>
      <c r="K5" s="1" t="str">
        <f aca="true" t="shared" si="7" ref="K5:K33">IF($A5&gt;=18,"ดีมาก",IF($A5&gt;=14,"ดี",IF($A5&gt;=9,"ปานกลาง",IF($A5&gt;=6,"ต่ำ","ต่ำมาก"))))</f>
        <v>ปานกลาง</v>
      </c>
      <c r="L5" s="1" t="str">
        <f aca="true" t="shared" si="8" ref="L5:M33">IF($A5&gt;=19,"ดีมาก",IF($A5&gt;=16,"ดี",IF($A5&gt;=10,"ปานกลาง",IF($A5&gt;=7,"ต่ำ","ต่ำมาก"))))</f>
        <v>ปานกลาง</v>
      </c>
      <c r="M5" s="1" t="str">
        <f t="shared" si="8"/>
        <v>ปานกลาง</v>
      </c>
      <c r="N5" s="1" t="str">
        <f aca="true" t="shared" si="9" ref="N5:N33">IF($A5&gt;=20,"ดีมาก",IF($A5&gt;=17,"ดี",IF($A5&gt;=11,"ปานกลาง",IF($A5&gt;=8,"ต่ำ","ต่ำมาก"))))</f>
        <v>ปานกลาง</v>
      </c>
      <c r="O5" s="1" t="str">
        <f aca="true" t="shared" si="10" ref="O5:O33">IF($A5&gt;=21,"ดีมาก",IF($A5&gt;=18,"ดี",IF($A5&gt;=12,"ปานกลาง",IF($A5&gt;=10,"ต่ำ","ต่ำมาก"))))</f>
        <v>ต่ำ</v>
      </c>
    </row>
    <row r="6" spans="1:15" ht="23.25">
      <c r="A6" s="4">
        <f>'ป.1-3'!M6</f>
        <v>0</v>
      </c>
      <c r="B6" s="1" t="str">
        <f t="shared" si="0"/>
        <v>ต่ำมาก</v>
      </c>
      <c r="C6" s="1" t="str">
        <f t="shared" si="1"/>
        <v>ต่ำมาก</v>
      </c>
      <c r="D6" s="1" t="str">
        <f t="shared" si="2"/>
        <v>ต่ำมาก</v>
      </c>
      <c r="E6" s="1" t="str">
        <f t="shared" si="3"/>
        <v>ต่ำมาก</v>
      </c>
      <c r="F6" s="1" t="str">
        <f t="shared" si="4"/>
        <v>ต่ำมาก</v>
      </c>
      <c r="G6" s="1" t="str">
        <f t="shared" si="5"/>
        <v>ต่ำมาก</v>
      </c>
      <c r="H6" s="1"/>
      <c r="I6" s="1"/>
      <c r="J6" s="1" t="str">
        <f t="shared" si="6"/>
        <v>ต่ำมาก</v>
      </c>
      <c r="K6" s="1" t="str">
        <f t="shared" si="7"/>
        <v>ต่ำมาก</v>
      </c>
      <c r="L6" s="1" t="str">
        <f t="shared" si="8"/>
        <v>ต่ำมาก</v>
      </c>
      <c r="M6" s="1" t="str">
        <f t="shared" si="8"/>
        <v>ต่ำมาก</v>
      </c>
      <c r="N6" s="1" t="str">
        <f t="shared" si="9"/>
        <v>ต่ำมาก</v>
      </c>
      <c r="O6" s="1" t="str">
        <f t="shared" si="10"/>
        <v>ต่ำมาก</v>
      </c>
    </row>
    <row r="7" spans="1:15" ht="23.25">
      <c r="A7" s="4">
        <f>'ป.1-3'!M7</f>
        <v>0</v>
      </c>
      <c r="B7" s="1" t="str">
        <f t="shared" si="0"/>
        <v>ต่ำมาก</v>
      </c>
      <c r="C7" s="1" t="str">
        <f t="shared" si="1"/>
        <v>ต่ำมาก</v>
      </c>
      <c r="D7" s="1" t="str">
        <f t="shared" si="2"/>
        <v>ต่ำมาก</v>
      </c>
      <c r="E7" s="1" t="str">
        <f t="shared" si="3"/>
        <v>ต่ำมาก</v>
      </c>
      <c r="F7" s="1" t="str">
        <f t="shared" si="4"/>
        <v>ต่ำมาก</v>
      </c>
      <c r="G7" s="1" t="str">
        <f t="shared" si="5"/>
        <v>ต่ำมาก</v>
      </c>
      <c r="H7" s="1"/>
      <c r="I7" s="1"/>
      <c r="J7" s="1" t="str">
        <f t="shared" si="6"/>
        <v>ต่ำมาก</v>
      </c>
      <c r="K7" s="1" t="str">
        <f t="shared" si="7"/>
        <v>ต่ำมาก</v>
      </c>
      <c r="L7" s="1" t="str">
        <f t="shared" si="8"/>
        <v>ต่ำมาก</v>
      </c>
      <c r="M7" s="1" t="str">
        <f t="shared" si="8"/>
        <v>ต่ำมาก</v>
      </c>
      <c r="N7" s="1" t="str">
        <f t="shared" si="9"/>
        <v>ต่ำมาก</v>
      </c>
      <c r="O7" s="1" t="str">
        <f t="shared" si="10"/>
        <v>ต่ำมาก</v>
      </c>
    </row>
    <row r="8" spans="1:15" ht="23.25">
      <c r="A8" s="4">
        <f>'ป.1-3'!M8</f>
        <v>0</v>
      </c>
      <c r="B8" s="1" t="str">
        <f t="shared" si="0"/>
        <v>ต่ำมาก</v>
      </c>
      <c r="C8" s="1" t="str">
        <f t="shared" si="1"/>
        <v>ต่ำมาก</v>
      </c>
      <c r="D8" s="1" t="str">
        <f t="shared" si="2"/>
        <v>ต่ำมาก</v>
      </c>
      <c r="E8" s="1" t="str">
        <f t="shared" si="3"/>
        <v>ต่ำมาก</v>
      </c>
      <c r="F8" s="1" t="str">
        <f t="shared" si="4"/>
        <v>ต่ำมาก</v>
      </c>
      <c r="G8" s="1" t="str">
        <f t="shared" si="5"/>
        <v>ต่ำมาก</v>
      </c>
      <c r="H8" s="1"/>
      <c r="I8" s="1"/>
      <c r="J8" s="1" t="str">
        <f t="shared" si="6"/>
        <v>ต่ำมาก</v>
      </c>
      <c r="K8" s="1" t="str">
        <f t="shared" si="7"/>
        <v>ต่ำมาก</v>
      </c>
      <c r="L8" s="1" t="str">
        <f t="shared" si="8"/>
        <v>ต่ำมาก</v>
      </c>
      <c r="M8" s="1" t="str">
        <f t="shared" si="8"/>
        <v>ต่ำมาก</v>
      </c>
      <c r="N8" s="1" t="str">
        <f t="shared" si="9"/>
        <v>ต่ำมาก</v>
      </c>
      <c r="O8" s="1" t="str">
        <f t="shared" si="10"/>
        <v>ต่ำมาก</v>
      </c>
    </row>
    <row r="9" spans="1:15" ht="23.25">
      <c r="A9" s="4">
        <f>'ป.1-3'!M9</f>
        <v>0</v>
      </c>
      <c r="B9" s="1" t="str">
        <f t="shared" si="0"/>
        <v>ต่ำมาก</v>
      </c>
      <c r="C9" s="1" t="str">
        <f t="shared" si="1"/>
        <v>ต่ำมาก</v>
      </c>
      <c r="D9" s="1" t="str">
        <f t="shared" si="2"/>
        <v>ต่ำมาก</v>
      </c>
      <c r="E9" s="1" t="str">
        <f t="shared" si="3"/>
        <v>ต่ำมาก</v>
      </c>
      <c r="F9" s="1" t="str">
        <f t="shared" si="4"/>
        <v>ต่ำมาก</v>
      </c>
      <c r="G9" s="1" t="str">
        <f t="shared" si="5"/>
        <v>ต่ำมาก</v>
      </c>
      <c r="H9" s="1"/>
      <c r="I9" s="1"/>
      <c r="J9" s="1" t="str">
        <f t="shared" si="6"/>
        <v>ต่ำมาก</v>
      </c>
      <c r="K9" s="1" t="str">
        <f t="shared" si="7"/>
        <v>ต่ำมาก</v>
      </c>
      <c r="L9" s="1" t="str">
        <f t="shared" si="8"/>
        <v>ต่ำมาก</v>
      </c>
      <c r="M9" s="1" t="str">
        <f t="shared" si="8"/>
        <v>ต่ำมาก</v>
      </c>
      <c r="N9" s="1" t="str">
        <f t="shared" si="9"/>
        <v>ต่ำมาก</v>
      </c>
      <c r="O9" s="1" t="str">
        <f t="shared" si="10"/>
        <v>ต่ำมาก</v>
      </c>
    </row>
    <row r="10" spans="1:15" ht="23.25">
      <c r="A10" s="4">
        <f>'ป.1-3'!M10</f>
        <v>0</v>
      </c>
      <c r="B10" s="1" t="str">
        <f t="shared" si="0"/>
        <v>ต่ำมาก</v>
      </c>
      <c r="C10" s="1" t="str">
        <f t="shared" si="1"/>
        <v>ต่ำมาก</v>
      </c>
      <c r="D10" s="1" t="str">
        <f t="shared" si="2"/>
        <v>ต่ำมาก</v>
      </c>
      <c r="E10" s="1" t="str">
        <f t="shared" si="3"/>
        <v>ต่ำมาก</v>
      </c>
      <c r="F10" s="1" t="str">
        <f t="shared" si="4"/>
        <v>ต่ำมาก</v>
      </c>
      <c r="G10" s="1" t="str">
        <f t="shared" si="5"/>
        <v>ต่ำมาก</v>
      </c>
      <c r="H10" s="1"/>
      <c r="I10" s="1"/>
      <c r="J10" s="1" t="str">
        <f t="shared" si="6"/>
        <v>ต่ำมาก</v>
      </c>
      <c r="K10" s="1" t="str">
        <f t="shared" si="7"/>
        <v>ต่ำมาก</v>
      </c>
      <c r="L10" s="1" t="str">
        <f t="shared" si="8"/>
        <v>ต่ำมาก</v>
      </c>
      <c r="M10" s="1" t="str">
        <f t="shared" si="8"/>
        <v>ต่ำมาก</v>
      </c>
      <c r="N10" s="1" t="str">
        <f t="shared" si="9"/>
        <v>ต่ำมาก</v>
      </c>
      <c r="O10" s="1" t="str">
        <f t="shared" si="10"/>
        <v>ต่ำมาก</v>
      </c>
    </row>
    <row r="11" spans="1:15" ht="23.25">
      <c r="A11" s="4">
        <f>'ป.1-3'!M11</f>
        <v>0</v>
      </c>
      <c r="B11" s="1" t="str">
        <f t="shared" si="0"/>
        <v>ต่ำมาก</v>
      </c>
      <c r="C11" s="1" t="str">
        <f t="shared" si="1"/>
        <v>ต่ำมาก</v>
      </c>
      <c r="D11" s="1" t="str">
        <f t="shared" si="2"/>
        <v>ต่ำมาก</v>
      </c>
      <c r="E11" s="1" t="str">
        <f t="shared" si="3"/>
        <v>ต่ำมาก</v>
      </c>
      <c r="F11" s="1" t="str">
        <f t="shared" si="4"/>
        <v>ต่ำมาก</v>
      </c>
      <c r="G11" s="1" t="str">
        <f t="shared" si="5"/>
        <v>ต่ำมาก</v>
      </c>
      <c r="H11" s="1"/>
      <c r="I11" s="1"/>
      <c r="J11" s="1" t="str">
        <f t="shared" si="6"/>
        <v>ต่ำมาก</v>
      </c>
      <c r="K11" s="1" t="str">
        <f t="shared" si="7"/>
        <v>ต่ำมาก</v>
      </c>
      <c r="L11" s="1" t="str">
        <f t="shared" si="8"/>
        <v>ต่ำมาก</v>
      </c>
      <c r="M11" s="1" t="str">
        <f t="shared" si="8"/>
        <v>ต่ำมาก</v>
      </c>
      <c r="N11" s="1" t="str">
        <f t="shared" si="9"/>
        <v>ต่ำมาก</v>
      </c>
      <c r="O11" s="1" t="str">
        <f t="shared" si="10"/>
        <v>ต่ำมาก</v>
      </c>
    </row>
    <row r="12" spans="1:15" ht="23.25">
      <c r="A12" s="4">
        <f>'ป.1-3'!M12</f>
        <v>0</v>
      </c>
      <c r="B12" s="1" t="str">
        <f t="shared" si="0"/>
        <v>ต่ำมาก</v>
      </c>
      <c r="C12" s="1" t="str">
        <f t="shared" si="1"/>
        <v>ต่ำมาก</v>
      </c>
      <c r="D12" s="1" t="str">
        <f t="shared" si="2"/>
        <v>ต่ำมาก</v>
      </c>
      <c r="E12" s="1" t="str">
        <f t="shared" si="3"/>
        <v>ต่ำมาก</v>
      </c>
      <c r="F12" s="1" t="str">
        <f t="shared" si="4"/>
        <v>ต่ำมาก</v>
      </c>
      <c r="G12" s="1" t="str">
        <f t="shared" si="5"/>
        <v>ต่ำมาก</v>
      </c>
      <c r="H12" s="1"/>
      <c r="I12" s="1"/>
      <c r="J12" s="1" t="str">
        <f t="shared" si="6"/>
        <v>ต่ำมาก</v>
      </c>
      <c r="K12" s="1" t="str">
        <f t="shared" si="7"/>
        <v>ต่ำมาก</v>
      </c>
      <c r="L12" s="1" t="str">
        <f t="shared" si="8"/>
        <v>ต่ำมาก</v>
      </c>
      <c r="M12" s="1" t="str">
        <f t="shared" si="8"/>
        <v>ต่ำมาก</v>
      </c>
      <c r="N12" s="1" t="str">
        <f t="shared" si="9"/>
        <v>ต่ำมาก</v>
      </c>
      <c r="O12" s="1" t="str">
        <f t="shared" si="10"/>
        <v>ต่ำมาก</v>
      </c>
    </row>
    <row r="13" spans="1:15" ht="23.25">
      <c r="A13" s="4">
        <f>'ป.1-3'!M13</f>
        <v>0</v>
      </c>
      <c r="B13" s="1" t="str">
        <f t="shared" si="0"/>
        <v>ต่ำมาก</v>
      </c>
      <c r="C13" s="1" t="str">
        <f t="shared" si="1"/>
        <v>ต่ำมาก</v>
      </c>
      <c r="D13" s="1" t="str">
        <f t="shared" si="2"/>
        <v>ต่ำมาก</v>
      </c>
      <c r="E13" s="1" t="str">
        <f t="shared" si="3"/>
        <v>ต่ำมาก</v>
      </c>
      <c r="F13" s="1" t="str">
        <f t="shared" si="4"/>
        <v>ต่ำมาก</v>
      </c>
      <c r="G13" s="1" t="str">
        <f t="shared" si="5"/>
        <v>ต่ำมาก</v>
      </c>
      <c r="H13" s="1"/>
      <c r="I13" s="1"/>
      <c r="J13" s="1" t="str">
        <f t="shared" si="6"/>
        <v>ต่ำมาก</v>
      </c>
      <c r="K13" s="1" t="str">
        <f t="shared" si="7"/>
        <v>ต่ำมาก</v>
      </c>
      <c r="L13" s="1" t="str">
        <f t="shared" si="8"/>
        <v>ต่ำมาก</v>
      </c>
      <c r="M13" s="1" t="str">
        <f t="shared" si="8"/>
        <v>ต่ำมาก</v>
      </c>
      <c r="N13" s="1" t="str">
        <f t="shared" si="9"/>
        <v>ต่ำมาก</v>
      </c>
      <c r="O13" s="1" t="str">
        <f t="shared" si="10"/>
        <v>ต่ำมาก</v>
      </c>
    </row>
    <row r="14" spans="1:15" ht="23.25">
      <c r="A14" s="4">
        <f>'ป.1-3'!M14</f>
        <v>0</v>
      </c>
      <c r="B14" s="1" t="str">
        <f t="shared" si="0"/>
        <v>ต่ำมาก</v>
      </c>
      <c r="C14" s="1" t="str">
        <f t="shared" si="1"/>
        <v>ต่ำมาก</v>
      </c>
      <c r="D14" s="1" t="str">
        <f t="shared" si="2"/>
        <v>ต่ำมาก</v>
      </c>
      <c r="E14" s="1" t="str">
        <f t="shared" si="3"/>
        <v>ต่ำมาก</v>
      </c>
      <c r="F14" s="1" t="str">
        <f t="shared" si="4"/>
        <v>ต่ำมาก</v>
      </c>
      <c r="G14" s="1" t="str">
        <f t="shared" si="5"/>
        <v>ต่ำมาก</v>
      </c>
      <c r="H14" s="1"/>
      <c r="I14" s="1"/>
      <c r="J14" s="1" t="str">
        <f t="shared" si="6"/>
        <v>ต่ำมาก</v>
      </c>
      <c r="K14" s="1" t="str">
        <f t="shared" si="7"/>
        <v>ต่ำมาก</v>
      </c>
      <c r="L14" s="1" t="str">
        <f t="shared" si="8"/>
        <v>ต่ำมาก</v>
      </c>
      <c r="M14" s="1" t="str">
        <f t="shared" si="8"/>
        <v>ต่ำมาก</v>
      </c>
      <c r="N14" s="1" t="str">
        <f t="shared" si="9"/>
        <v>ต่ำมาก</v>
      </c>
      <c r="O14" s="1" t="str">
        <f t="shared" si="10"/>
        <v>ต่ำมาก</v>
      </c>
    </row>
    <row r="15" spans="1:15" ht="23.25">
      <c r="A15" s="4">
        <f>'ป.1-3'!M15</f>
        <v>0</v>
      </c>
      <c r="B15" s="1" t="str">
        <f t="shared" si="0"/>
        <v>ต่ำมาก</v>
      </c>
      <c r="C15" s="1" t="str">
        <f t="shared" si="1"/>
        <v>ต่ำมาก</v>
      </c>
      <c r="D15" s="1" t="str">
        <f t="shared" si="2"/>
        <v>ต่ำมาก</v>
      </c>
      <c r="E15" s="1" t="str">
        <f t="shared" si="3"/>
        <v>ต่ำมาก</v>
      </c>
      <c r="F15" s="1" t="str">
        <f t="shared" si="4"/>
        <v>ต่ำมาก</v>
      </c>
      <c r="G15" s="1" t="str">
        <f t="shared" si="5"/>
        <v>ต่ำมาก</v>
      </c>
      <c r="H15" s="1"/>
      <c r="I15" s="1"/>
      <c r="J15" s="1" t="str">
        <f t="shared" si="6"/>
        <v>ต่ำมาก</v>
      </c>
      <c r="K15" s="1" t="str">
        <f t="shared" si="7"/>
        <v>ต่ำมาก</v>
      </c>
      <c r="L15" s="1" t="str">
        <f t="shared" si="8"/>
        <v>ต่ำมาก</v>
      </c>
      <c r="M15" s="1" t="str">
        <f t="shared" si="8"/>
        <v>ต่ำมาก</v>
      </c>
      <c r="N15" s="1" t="str">
        <f t="shared" si="9"/>
        <v>ต่ำมาก</v>
      </c>
      <c r="O15" s="1" t="str">
        <f t="shared" si="10"/>
        <v>ต่ำมาก</v>
      </c>
    </row>
    <row r="16" spans="1:15" ht="23.25">
      <c r="A16" s="4">
        <f>'ป.1-3'!M16</f>
        <v>0</v>
      </c>
      <c r="B16" s="1" t="str">
        <f t="shared" si="0"/>
        <v>ต่ำมาก</v>
      </c>
      <c r="C16" s="1" t="str">
        <f t="shared" si="1"/>
        <v>ต่ำมาก</v>
      </c>
      <c r="D16" s="1" t="str">
        <f t="shared" si="2"/>
        <v>ต่ำมาก</v>
      </c>
      <c r="E16" s="1" t="str">
        <f t="shared" si="3"/>
        <v>ต่ำมาก</v>
      </c>
      <c r="F16" s="1" t="str">
        <f t="shared" si="4"/>
        <v>ต่ำมาก</v>
      </c>
      <c r="G16" s="1" t="str">
        <f t="shared" si="5"/>
        <v>ต่ำมาก</v>
      </c>
      <c r="H16" s="1"/>
      <c r="I16" s="1"/>
      <c r="J16" s="1" t="str">
        <f t="shared" si="6"/>
        <v>ต่ำมาก</v>
      </c>
      <c r="K16" s="1" t="str">
        <f t="shared" si="7"/>
        <v>ต่ำมาก</v>
      </c>
      <c r="L16" s="1" t="str">
        <f t="shared" si="8"/>
        <v>ต่ำมาก</v>
      </c>
      <c r="M16" s="1" t="str">
        <f t="shared" si="8"/>
        <v>ต่ำมาก</v>
      </c>
      <c r="N16" s="1" t="str">
        <f t="shared" si="9"/>
        <v>ต่ำมาก</v>
      </c>
      <c r="O16" s="1" t="str">
        <f t="shared" si="10"/>
        <v>ต่ำมาก</v>
      </c>
    </row>
    <row r="17" spans="1:15" ht="23.25">
      <c r="A17" s="4">
        <f>'ป.1-3'!M17</f>
        <v>0</v>
      </c>
      <c r="B17" s="1" t="str">
        <f t="shared" si="0"/>
        <v>ต่ำมาก</v>
      </c>
      <c r="C17" s="1" t="str">
        <f t="shared" si="1"/>
        <v>ต่ำมาก</v>
      </c>
      <c r="D17" s="1" t="str">
        <f t="shared" si="2"/>
        <v>ต่ำมาก</v>
      </c>
      <c r="E17" s="1" t="str">
        <f t="shared" si="3"/>
        <v>ต่ำมาก</v>
      </c>
      <c r="F17" s="1" t="str">
        <f t="shared" si="4"/>
        <v>ต่ำมาก</v>
      </c>
      <c r="G17" s="1" t="str">
        <f t="shared" si="5"/>
        <v>ต่ำมาก</v>
      </c>
      <c r="H17" s="1"/>
      <c r="I17" s="1"/>
      <c r="J17" s="1" t="str">
        <f t="shared" si="6"/>
        <v>ต่ำมาก</v>
      </c>
      <c r="K17" s="1" t="str">
        <f t="shared" si="7"/>
        <v>ต่ำมาก</v>
      </c>
      <c r="L17" s="1" t="str">
        <f t="shared" si="8"/>
        <v>ต่ำมาก</v>
      </c>
      <c r="M17" s="1" t="str">
        <f t="shared" si="8"/>
        <v>ต่ำมาก</v>
      </c>
      <c r="N17" s="1" t="str">
        <f t="shared" si="9"/>
        <v>ต่ำมาก</v>
      </c>
      <c r="O17" s="1" t="str">
        <f t="shared" si="10"/>
        <v>ต่ำมาก</v>
      </c>
    </row>
    <row r="18" spans="1:15" ht="23.25">
      <c r="A18" s="4">
        <f>'ป.1-3'!M18</f>
        <v>0</v>
      </c>
      <c r="B18" s="1" t="str">
        <f t="shared" si="0"/>
        <v>ต่ำมาก</v>
      </c>
      <c r="C18" s="1" t="str">
        <f t="shared" si="1"/>
        <v>ต่ำมาก</v>
      </c>
      <c r="D18" s="1" t="str">
        <f t="shared" si="2"/>
        <v>ต่ำมาก</v>
      </c>
      <c r="E18" s="1" t="str">
        <f t="shared" si="3"/>
        <v>ต่ำมาก</v>
      </c>
      <c r="F18" s="1" t="str">
        <f t="shared" si="4"/>
        <v>ต่ำมาก</v>
      </c>
      <c r="G18" s="1" t="str">
        <f t="shared" si="5"/>
        <v>ต่ำมาก</v>
      </c>
      <c r="H18" s="1"/>
      <c r="I18" s="1"/>
      <c r="J18" s="1" t="str">
        <f t="shared" si="6"/>
        <v>ต่ำมาก</v>
      </c>
      <c r="K18" s="1" t="str">
        <f t="shared" si="7"/>
        <v>ต่ำมาก</v>
      </c>
      <c r="L18" s="1" t="str">
        <f t="shared" si="8"/>
        <v>ต่ำมาก</v>
      </c>
      <c r="M18" s="1" t="str">
        <f t="shared" si="8"/>
        <v>ต่ำมาก</v>
      </c>
      <c r="N18" s="1" t="str">
        <f t="shared" si="9"/>
        <v>ต่ำมาก</v>
      </c>
      <c r="O18" s="1" t="str">
        <f t="shared" si="10"/>
        <v>ต่ำมาก</v>
      </c>
    </row>
    <row r="19" spans="1:15" ht="23.25">
      <c r="A19" s="4">
        <f>'ป.1-3'!M19</f>
        <v>0</v>
      </c>
      <c r="B19" s="1" t="str">
        <f t="shared" si="0"/>
        <v>ต่ำมาก</v>
      </c>
      <c r="C19" s="1" t="str">
        <f t="shared" si="1"/>
        <v>ต่ำมาก</v>
      </c>
      <c r="D19" s="1" t="str">
        <f t="shared" si="2"/>
        <v>ต่ำมาก</v>
      </c>
      <c r="E19" s="1" t="str">
        <f t="shared" si="3"/>
        <v>ต่ำมาก</v>
      </c>
      <c r="F19" s="1" t="str">
        <f t="shared" si="4"/>
        <v>ต่ำมาก</v>
      </c>
      <c r="G19" s="1" t="str">
        <f t="shared" si="5"/>
        <v>ต่ำมาก</v>
      </c>
      <c r="H19" s="1"/>
      <c r="I19" s="1"/>
      <c r="J19" s="1" t="str">
        <f t="shared" si="6"/>
        <v>ต่ำมาก</v>
      </c>
      <c r="K19" s="1" t="str">
        <f t="shared" si="7"/>
        <v>ต่ำมาก</v>
      </c>
      <c r="L19" s="1" t="str">
        <f t="shared" si="8"/>
        <v>ต่ำมาก</v>
      </c>
      <c r="M19" s="1" t="str">
        <f t="shared" si="8"/>
        <v>ต่ำมาก</v>
      </c>
      <c r="N19" s="1" t="str">
        <f t="shared" si="9"/>
        <v>ต่ำมาก</v>
      </c>
      <c r="O19" s="1" t="str">
        <f t="shared" si="10"/>
        <v>ต่ำมาก</v>
      </c>
    </row>
    <row r="20" spans="1:15" ht="23.25">
      <c r="A20" s="4">
        <f>'ป.1-3'!M20</f>
        <v>0</v>
      </c>
      <c r="B20" s="1" t="str">
        <f t="shared" si="0"/>
        <v>ต่ำมาก</v>
      </c>
      <c r="C20" s="1" t="str">
        <f t="shared" si="1"/>
        <v>ต่ำมาก</v>
      </c>
      <c r="D20" s="1" t="str">
        <f t="shared" si="2"/>
        <v>ต่ำมาก</v>
      </c>
      <c r="E20" s="1" t="str">
        <f t="shared" si="3"/>
        <v>ต่ำมาก</v>
      </c>
      <c r="F20" s="1" t="str">
        <f t="shared" si="4"/>
        <v>ต่ำมาก</v>
      </c>
      <c r="G20" s="1" t="str">
        <f t="shared" si="5"/>
        <v>ต่ำมาก</v>
      </c>
      <c r="H20" s="1"/>
      <c r="I20" s="1"/>
      <c r="J20" s="1" t="str">
        <f t="shared" si="6"/>
        <v>ต่ำมาก</v>
      </c>
      <c r="K20" s="1" t="str">
        <f t="shared" si="7"/>
        <v>ต่ำมาก</v>
      </c>
      <c r="L20" s="1" t="str">
        <f t="shared" si="8"/>
        <v>ต่ำมาก</v>
      </c>
      <c r="M20" s="1" t="str">
        <f t="shared" si="8"/>
        <v>ต่ำมาก</v>
      </c>
      <c r="N20" s="1" t="str">
        <f t="shared" si="9"/>
        <v>ต่ำมาก</v>
      </c>
      <c r="O20" s="1" t="str">
        <f t="shared" si="10"/>
        <v>ต่ำมาก</v>
      </c>
    </row>
    <row r="21" spans="1:15" ht="23.25">
      <c r="A21" s="4">
        <f>'ป.1-3'!M21</f>
        <v>0</v>
      </c>
      <c r="B21" s="1" t="str">
        <f t="shared" si="0"/>
        <v>ต่ำมาก</v>
      </c>
      <c r="C21" s="1" t="str">
        <f t="shared" si="1"/>
        <v>ต่ำมาก</v>
      </c>
      <c r="D21" s="1" t="str">
        <f t="shared" si="2"/>
        <v>ต่ำมาก</v>
      </c>
      <c r="E21" s="1" t="str">
        <f t="shared" si="3"/>
        <v>ต่ำมาก</v>
      </c>
      <c r="F21" s="1" t="str">
        <f t="shared" si="4"/>
        <v>ต่ำมาก</v>
      </c>
      <c r="G21" s="1" t="str">
        <f t="shared" si="5"/>
        <v>ต่ำมาก</v>
      </c>
      <c r="H21" s="1"/>
      <c r="I21" s="1"/>
      <c r="J21" s="1" t="str">
        <f t="shared" si="6"/>
        <v>ต่ำมาก</v>
      </c>
      <c r="K21" s="1" t="str">
        <f t="shared" si="7"/>
        <v>ต่ำมาก</v>
      </c>
      <c r="L21" s="1" t="str">
        <f t="shared" si="8"/>
        <v>ต่ำมาก</v>
      </c>
      <c r="M21" s="1" t="str">
        <f t="shared" si="8"/>
        <v>ต่ำมาก</v>
      </c>
      <c r="N21" s="1" t="str">
        <f t="shared" si="9"/>
        <v>ต่ำมาก</v>
      </c>
      <c r="O21" s="1" t="str">
        <f t="shared" si="10"/>
        <v>ต่ำมาก</v>
      </c>
    </row>
    <row r="22" spans="1:15" ht="23.25">
      <c r="A22" s="4">
        <f>'ป.1-3'!M22</f>
        <v>0</v>
      </c>
      <c r="B22" s="1" t="str">
        <f t="shared" si="0"/>
        <v>ต่ำมาก</v>
      </c>
      <c r="C22" s="1" t="str">
        <f t="shared" si="1"/>
        <v>ต่ำมาก</v>
      </c>
      <c r="D22" s="1" t="str">
        <f t="shared" si="2"/>
        <v>ต่ำมาก</v>
      </c>
      <c r="E22" s="1" t="str">
        <f t="shared" si="3"/>
        <v>ต่ำมาก</v>
      </c>
      <c r="F22" s="1" t="str">
        <f t="shared" si="4"/>
        <v>ต่ำมาก</v>
      </c>
      <c r="G22" s="1" t="str">
        <f t="shared" si="5"/>
        <v>ต่ำมาก</v>
      </c>
      <c r="H22" s="1"/>
      <c r="I22" s="1"/>
      <c r="J22" s="1" t="str">
        <f t="shared" si="6"/>
        <v>ต่ำมาก</v>
      </c>
      <c r="K22" s="1" t="str">
        <f t="shared" si="7"/>
        <v>ต่ำมาก</v>
      </c>
      <c r="L22" s="1" t="str">
        <f t="shared" si="8"/>
        <v>ต่ำมาก</v>
      </c>
      <c r="M22" s="1" t="str">
        <f t="shared" si="8"/>
        <v>ต่ำมาก</v>
      </c>
      <c r="N22" s="1" t="str">
        <f t="shared" si="9"/>
        <v>ต่ำมาก</v>
      </c>
      <c r="O22" s="1" t="str">
        <f t="shared" si="10"/>
        <v>ต่ำมาก</v>
      </c>
    </row>
    <row r="23" spans="1:15" ht="23.25">
      <c r="A23" s="4">
        <f>'ป.1-3'!M23</f>
        <v>0</v>
      </c>
      <c r="B23" s="1" t="str">
        <f t="shared" si="0"/>
        <v>ต่ำมาก</v>
      </c>
      <c r="C23" s="1" t="str">
        <f t="shared" si="1"/>
        <v>ต่ำมาก</v>
      </c>
      <c r="D23" s="1" t="str">
        <f t="shared" si="2"/>
        <v>ต่ำมาก</v>
      </c>
      <c r="E23" s="1" t="str">
        <f t="shared" si="3"/>
        <v>ต่ำมาก</v>
      </c>
      <c r="F23" s="1" t="str">
        <f t="shared" si="4"/>
        <v>ต่ำมาก</v>
      </c>
      <c r="G23" s="1" t="str">
        <f t="shared" si="5"/>
        <v>ต่ำมาก</v>
      </c>
      <c r="H23" s="1"/>
      <c r="I23" s="1"/>
      <c r="J23" s="1" t="str">
        <f t="shared" si="6"/>
        <v>ต่ำมาก</v>
      </c>
      <c r="K23" s="1" t="str">
        <f t="shared" si="7"/>
        <v>ต่ำมาก</v>
      </c>
      <c r="L23" s="1" t="str">
        <f t="shared" si="8"/>
        <v>ต่ำมาก</v>
      </c>
      <c r="M23" s="1" t="str">
        <f t="shared" si="8"/>
        <v>ต่ำมาก</v>
      </c>
      <c r="N23" s="1" t="str">
        <f t="shared" si="9"/>
        <v>ต่ำมาก</v>
      </c>
      <c r="O23" s="1" t="str">
        <f t="shared" si="10"/>
        <v>ต่ำมาก</v>
      </c>
    </row>
    <row r="24" spans="1:15" ht="23.25">
      <c r="A24" s="4">
        <f>'ป.1-3'!M24</f>
        <v>0</v>
      </c>
      <c r="B24" s="1" t="str">
        <f t="shared" si="0"/>
        <v>ต่ำมาก</v>
      </c>
      <c r="C24" s="1" t="str">
        <f t="shared" si="1"/>
        <v>ต่ำมาก</v>
      </c>
      <c r="D24" s="1" t="str">
        <f t="shared" si="2"/>
        <v>ต่ำมาก</v>
      </c>
      <c r="E24" s="1" t="str">
        <f t="shared" si="3"/>
        <v>ต่ำมาก</v>
      </c>
      <c r="F24" s="1" t="str">
        <f t="shared" si="4"/>
        <v>ต่ำมาก</v>
      </c>
      <c r="G24" s="1" t="str">
        <f t="shared" si="5"/>
        <v>ต่ำมาก</v>
      </c>
      <c r="H24" s="1"/>
      <c r="I24" s="1"/>
      <c r="J24" s="1" t="str">
        <f t="shared" si="6"/>
        <v>ต่ำมาก</v>
      </c>
      <c r="K24" s="1" t="str">
        <f t="shared" si="7"/>
        <v>ต่ำมาก</v>
      </c>
      <c r="L24" s="1" t="str">
        <f t="shared" si="8"/>
        <v>ต่ำมาก</v>
      </c>
      <c r="M24" s="1" t="str">
        <f t="shared" si="8"/>
        <v>ต่ำมาก</v>
      </c>
      <c r="N24" s="1" t="str">
        <f t="shared" si="9"/>
        <v>ต่ำมาก</v>
      </c>
      <c r="O24" s="1" t="str">
        <f t="shared" si="10"/>
        <v>ต่ำมาก</v>
      </c>
    </row>
    <row r="25" spans="1:15" ht="23.25">
      <c r="A25" s="4">
        <f>'ป.1-3'!M25</f>
        <v>0</v>
      </c>
      <c r="B25" s="1" t="str">
        <f t="shared" si="0"/>
        <v>ต่ำมาก</v>
      </c>
      <c r="C25" s="1" t="str">
        <f t="shared" si="1"/>
        <v>ต่ำมาก</v>
      </c>
      <c r="D25" s="1" t="str">
        <f t="shared" si="2"/>
        <v>ต่ำมาก</v>
      </c>
      <c r="E25" s="1" t="str">
        <f t="shared" si="3"/>
        <v>ต่ำมาก</v>
      </c>
      <c r="F25" s="1" t="str">
        <f t="shared" si="4"/>
        <v>ต่ำมาก</v>
      </c>
      <c r="G25" s="1" t="str">
        <f t="shared" si="5"/>
        <v>ต่ำมาก</v>
      </c>
      <c r="H25" s="1"/>
      <c r="I25" s="1"/>
      <c r="J25" s="1" t="str">
        <f t="shared" si="6"/>
        <v>ต่ำมาก</v>
      </c>
      <c r="K25" s="1" t="str">
        <f t="shared" si="7"/>
        <v>ต่ำมาก</v>
      </c>
      <c r="L25" s="1" t="str">
        <f t="shared" si="8"/>
        <v>ต่ำมาก</v>
      </c>
      <c r="M25" s="1" t="str">
        <f t="shared" si="8"/>
        <v>ต่ำมาก</v>
      </c>
      <c r="N25" s="1" t="str">
        <f t="shared" si="9"/>
        <v>ต่ำมาก</v>
      </c>
      <c r="O25" s="1" t="str">
        <f t="shared" si="10"/>
        <v>ต่ำมาก</v>
      </c>
    </row>
    <row r="26" spans="1:15" ht="23.25">
      <c r="A26" s="4">
        <f>'ป.1-3'!M26</f>
        <v>0</v>
      </c>
      <c r="B26" s="1" t="str">
        <f t="shared" si="0"/>
        <v>ต่ำมาก</v>
      </c>
      <c r="C26" s="1" t="str">
        <f t="shared" si="1"/>
        <v>ต่ำมาก</v>
      </c>
      <c r="D26" s="1" t="str">
        <f t="shared" si="2"/>
        <v>ต่ำมาก</v>
      </c>
      <c r="E26" s="1" t="str">
        <f t="shared" si="3"/>
        <v>ต่ำมาก</v>
      </c>
      <c r="F26" s="1" t="str">
        <f t="shared" si="4"/>
        <v>ต่ำมาก</v>
      </c>
      <c r="G26" s="1" t="str">
        <f t="shared" si="5"/>
        <v>ต่ำมาก</v>
      </c>
      <c r="H26" s="1"/>
      <c r="I26" s="1"/>
      <c r="J26" s="1" t="str">
        <f t="shared" si="6"/>
        <v>ต่ำมาก</v>
      </c>
      <c r="K26" s="1" t="str">
        <f t="shared" si="7"/>
        <v>ต่ำมาก</v>
      </c>
      <c r="L26" s="1" t="str">
        <f t="shared" si="8"/>
        <v>ต่ำมาก</v>
      </c>
      <c r="M26" s="1" t="str">
        <f t="shared" si="8"/>
        <v>ต่ำมาก</v>
      </c>
      <c r="N26" s="1" t="str">
        <f t="shared" si="9"/>
        <v>ต่ำมาก</v>
      </c>
      <c r="O26" s="1" t="str">
        <f t="shared" si="10"/>
        <v>ต่ำมาก</v>
      </c>
    </row>
    <row r="27" spans="1:15" ht="23.25">
      <c r="A27" s="4">
        <f>'ป.1-3'!M27</f>
        <v>0</v>
      </c>
      <c r="B27" s="1" t="str">
        <f t="shared" si="0"/>
        <v>ต่ำมาก</v>
      </c>
      <c r="C27" s="1" t="str">
        <f t="shared" si="1"/>
        <v>ต่ำมาก</v>
      </c>
      <c r="D27" s="1" t="str">
        <f t="shared" si="2"/>
        <v>ต่ำมาก</v>
      </c>
      <c r="E27" s="1" t="str">
        <f t="shared" si="3"/>
        <v>ต่ำมาก</v>
      </c>
      <c r="F27" s="1" t="str">
        <f t="shared" si="4"/>
        <v>ต่ำมาก</v>
      </c>
      <c r="G27" s="1" t="str">
        <f t="shared" si="5"/>
        <v>ต่ำมาก</v>
      </c>
      <c r="H27" s="1"/>
      <c r="I27" s="1"/>
      <c r="J27" s="1" t="str">
        <f t="shared" si="6"/>
        <v>ต่ำมาก</v>
      </c>
      <c r="K27" s="1" t="str">
        <f t="shared" si="7"/>
        <v>ต่ำมาก</v>
      </c>
      <c r="L27" s="1" t="str">
        <f t="shared" si="8"/>
        <v>ต่ำมาก</v>
      </c>
      <c r="M27" s="1" t="str">
        <f t="shared" si="8"/>
        <v>ต่ำมาก</v>
      </c>
      <c r="N27" s="1" t="str">
        <f t="shared" si="9"/>
        <v>ต่ำมาก</v>
      </c>
      <c r="O27" s="1" t="str">
        <f t="shared" si="10"/>
        <v>ต่ำมาก</v>
      </c>
    </row>
    <row r="28" spans="1:15" ht="23.25">
      <c r="A28" s="4">
        <f>'ป.1-3'!M28</f>
        <v>0</v>
      </c>
      <c r="B28" s="1" t="str">
        <f t="shared" si="0"/>
        <v>ต่ำมาก</v>
      </c>
      <c r="C28" s="1" t="str">
        <f t="shared" si="1"/>
        <v>ต่ำมาก</v>
      </c>
      <c r="D28" s="1" t="str">
        <f t="shared" si="2"/>
        <v>ต่ำมาก</v>
      </c>
      <c r="E28" s="1" t="str">
        <f t="shared" si="3"/>
        <v>ต่ำมาก</v>
      </c>
      <c r="F28" s="1" t="str">
        <f t="shared" si="4"/>
        <v>ต่ำมาก</v>
      </c>
      <c r="G28" s="1" t="str">
        <f t="shared" si="5"/>
        <v>ต่ำมาก</v>
      </c>
      <c r="H28" s="1"/>
      <c r="I28" s="1"/>
      <c r="J28" s="1" t="str">
        <f t="shared" si="6"/>
        <v>ต่ำมาก</v>
      </c>
      <c r="K28" s="1" t="str">
        <f t="shared" si="7"/>
        <v>ต่ำมาก</v>
      </c>
      <c r="L28" s="1" t="str">
        <f t="shared" si="8"/>
        <v>ต่ำมาก</v>
      </c>
      <c r="M28" s="1" t="str">
        <f t="shared" si="8"/>
        <v>ต่ำมาก</v>
      </c>
      <c r="N28" s="1" t="str">
        <f t="shared" si="9"/>
        <v>ต่ำมาก</v>
      </c>
      <c r="O28" s="1" t="str">
        <f t="shared" si="10"/>
        <v>ต่ำมาก</v>
      </c>
    </row>
    <row r="29" spans="1:15" ht="23.25">
      <c r="A29" s="4">
        <f>'ป.1-3'!M29</f>
        <v>0</v>
      </c>
      <c r="B29" s="1" t="str">
        <f t="shared" si="0"/>
        <v>ต่ำมาก</v>
      </c>
      <c r="C29" s="1" t="str">
        <f t="shared" si="1"/>
        <v>ต่ำมาก</v>
      </c>
      <c r="D29" s="1" t="str">
        <f t="shared" si="2"/>
        <v>ต่ำมาก</v>
      </c>
      <c r="E29" s="1" t="str">
        <f t="shared" si="3"/>
        <v>ต่ำมาก</v>
      </c>
      <c r="F29" s="1" t="str">
        <f t="shared" si="4"/>
        <v>ต่ำมาก</v>
      </c>
      <c r="G29" s="1" t="str">
        <f t="shared" si="5"/>
        <v>ต่ำมาก</v>
      </c>
      <c r="H29" s="1"/>
      <c r="I29" s="1"/>
      <c r="J29" s="1" t="str">
        <f t="shared" si="6"/>
        <v>ต่ำมาก</v>
      </c>
      <c r="K29" s="1" t="str">
        <f t="shared" si="7"/>
        <v>ต่ำมาก</v>
      </c>
      <c r="L29" s="1" t="str">
        <f t="shared" si="8"/>
        <v>ต่ำมาก</v>
      </c>
      <c r="M29" s="1" t="str">
        <f t="shared" si="8"/>
        <v>ต่ำมาก</v>
      </c>
      <c r="N29" s="1" t="str">
        <f t="shared" si="9"/>
        <v>ต่ำมาก</v>
      </c>
      <c r="O29" s="1" t="str">
        <f t="shared" si="10"/>
        <v>ต่ำมาก</v>
      </c>
    </row>
    <row r="30" spans="1:15" ht="23.25">
      <c r="A30" s="4">
        <f>'ป.1-3'!M30</f>
        <v>0</v>
      </c>
      <c r="B30" s="1" t="str">
        <f t="shared" si="0"/>
        <v>ต่ำมาก</v>
      </c>
      <c r="C30" s="1" t="str">
        <f t="shared" si="1"/>
        <v>ต่ำมาก</v>
      </c>
      <c r="D30" s="1" t="str">
        <f t="shared" si="2"/>
        <v>ต่ำมาก</v>
      </c>
      <c r="E30" s="1" t="str">
        <f t="shared" si="3"/>
        <v>ต่ำมาก</v>
      </c>
      <c r="F30" s="1" t="str">
        <f t="shared" si="4"/>
        <v>ต่ำมาก</v>
      </c>
      <c r="G30" s="1" t="str">
        <f t="shared" si="5"/>
        <v>ต่ำมาก</v>
      </c>
      <c r="H30" s="1"/>
      <c r="I30" s="1"/>
      <c r="J30" s="1" t="str">
        <f t="shared" si="6"/>
        <v>ต่ำมาก</v>
      </c>
      <c r="K30" s="1" t="str">
        <f t="shared" si="7"/>
        <v>ต่ำมาก</v>
      </c>
      <c r="L30" s="1" t="str">
        <f t="shared" si="8"/>
        <v>ต่ำมาก</v>
      </c>
      <c r="M30" s="1" t="str">
        <f t="shared" si="8"/>
        <v>ต่ำมาก</v>
      </c>
      <c r="N30" s="1" t="str">
        <f t="shared" si="9"/>
        <v>ต่ำมาก</v>
      </c>
      <c r="O30" s="1" t="str">
        <f t="shared" si="10"/>
        <v>ต่ำมาก</v>
      </c>
    </row>
    <row r="31" spans="1:15" ht="23.25">
      <c r="A31" s="4">
        <f>'ป.1-3'!M31</f>
        <v>0</v>
      </c>
      <c r="B31" s="1" t="str">
        <f t="shared" si="0"/>
        <v>ต่ำมาก</v>
      </c>
      <c r="C31" s="1" t="str">
        <f t="shared" si="1"/>
        <v>ต่ำมาก</v>
      </c>
      <c r="D31" s="1" t="str">
        <f t="shared" si="2"/>
        <v>ต่ำมาก</v>
      </c>
      <c r="E31" s="1" t="str">
        <f t="shared" si="3"/>
        <v>ต่ำมาก</v>
      </c>
      <c r="F31" s="1" t="str">
        <f t="shared" si="4"/>
        <v>ต่ำมาก</v>
      </c>
      <c r="G31" s="1" t="str">
        <f t="shared" si="5"/>
        <v>ต่ำมาก</v>
      </c>
      <c r="H31" s="1"/>
      <c r="I31" s="1"/>
      <c r="J31" s="1" t="str">
        <f t="shared" si="6"/>
        <v>ต่ำมาก</v>
      </c>
      <c r="K31" s="1" t="str">
        <f t="shared" si="7"/>
        <v>ต่ำมาก</v>
      </c>
      <c r="L31" s="1" t="str">
        <f t="shared" si="8"/>
        <v>ต่ำมาก</v>
      </c>
      <c r="M31" s="1" t="str">
        <f t="shared" si="8"/>
        <v>ต่ำมาก</v>
      </c>
      <c r="N31" s="1" t="str">
        <f t="shared" si="9"/>
        <v>ต่ำมาก</v>
      </c>
      <c r="O31" s="1" t="str">
        <f t="shared" si="10"/>
        <v>ต่ำมาก</v>
      </c>
    </row>
    <row r="32" spans="1:15" ht="23.25">
      <c r="A32" s="4">
        <f>'ป.1-3'!M32</f>
        <v>0</v>
      </c>
      <c r="B32" s="1" t="str">
        <f t="shared" si="0"/>
        <v>ต่ำมาก</v>
      </c>
      <c r="C32" s="1" t="str">
        <f t="shared" si="1"/>
        <v>ต่ำมาก</v>
      </c>
      <c r="D32" s="1" t="str">
        <f t="shared" si="2"/>
        <v>ต่ำมาก</v>
      </c>
      <c r="E32" s="1" t="str">
        <f t="shared" si="3"/>
        <v>ต่ำมาก</v>
      </c>
      <c r="F32" s="1" t="str">
        <f t="shared" si="4"/>
        <v>ต่ำมาก</v>
      </c>
      <c r="G32" s="1" t="str">
        <f t="shared" si="5"/>
        <v>ต่ำมาก</v>
      </c>
      <c r="H32" s="1"/>
      <c r="I32" s="1"/>
      <c r="J32" s="1" t="str">
        <f t="shared" si="6"/>
        <v>ต่ำมาก</v>
      </c>
      <c r="K32" s="1" t="str">
        <f t="shared" si="7"/>
        <v>ต่ำมาก</v>
      </c>
      <c r="L32" s="1" t="str">
        <f t="shared" si="8"/>
        <v>ต่ำมาก</v>
      </c>
      <c r="M32" s="1" t="str">
        <f t="shared" si="8"/>
        <v>ต่ำมาก</v>
      </c>
      <c r="N32" s="1" t="str">
        <f t="shared" si="9"/>
        <v>ต่ำมาก</v>
      </c>
      <c r="O32" s="1" t="str">
        <f t="shared" si="10"/>
        <v>ต่ำมาก</v>
      </c>
    </row>
    <row r="33" spans="1:15" ht="23.25">
      <c r="A33" s="4">
        <f>'ป.1-3'!M33</f>
        <v>0</v>
      </c>
      <c r="B33" s="1" t="str">
        <f t="shared" si="0"/>
        <v>ต่ำมาก</v>
      </c>
      <c r="C33" s="1" t="str">
        <f t="shared" si="1"/>
        <v>ต่ำมาก</v>
      </c>
      <c r="D33" s="1" t="str">
        <f t="shared" si="2"/>
        <v>ต่ำมาก</v>
      </c>
      <c r="E33" s="1" t="str">
        <f t="shared" si="3"/>
        <v>ต่ำมาก</v>
      </c>
      <c r="F33" s="1" t="str">
        <f t="shared" si="4"/>
        <v>ต่ำมาก</v>
      </c>
      <c r="G33" s="1" t="str">
        <f t="shared" si="5"/>
        <v>ต่ำมาก</v>
      </c>
      <c r="H33" s="1"/>
      <c r="I33" s="1"/>
      <c r="J33" s="1" t="str">
        <f t="shared" si="6"/>
        <v>ต่ำมาก</v>
      </c>
      <c r="K33" s="1" t="str">
        <f t="shared" si="7"/>
        <v>ต่ำมาก</v>
      </c>
      <c r="L33" s="1" t="str">
        <f t="shared" si="8"/>
        <v>ต่ำมาก</v>
      </c>
      <c r="M33" s="1" t="str">
        <f t="shared" si="8"/>
        <v>ต่ำมาก</v>
      </c>
      <c r="N33" s="1" t="str">
        <f t="shared" si="9"/>
        <v>ต่ำมาก</v>
      </c>
      <c r="O33" s="1" t="str">
        <f t="shared" si="10"/>
        <v>ต่ำมาก</v>
      </c>
    </row>
  </sheetData>
  <mergeCells count="3">
    <mergeCell ref="B2:G2"/>
    <mergeCell ref="J2:O2"/>
    <mergeCell ref="A1:B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2">
      <selection activeCell="D35" sqref="D35"/>
    </sheetView>
  </sheetViews>
  <sheetFormatPr defaultColWidth="9.140625" defaultRowHeight="23.25"/>
  <cols>
    <col min="1" max="1" width="12.8515625" style="1" customWidth="1"/>
  </cols>
  <sheetData>
    <row r="1" ht="23.25">
      <c r="A1" s="5" t="s">
        <v>22</v>
      </c>
    </row>
    <row r="2" spans="2:15" ht="23.25">
      <c r="B2" s="26" t="s">
        <v>4</v>
      </c>
      <c r="C2" s="26"/>
      <c r="D2" s="26"/>
      <c r="E2" s="26"/>
      <c r="F2" s="26"/>
      <c r="G2" s="26"/>
      <c r="H2" s="6"/>
      <c r="I2" s="6"/>
      <c r="J2" s="26" t="s">
        <v>5</v>
      </c>
      <c r="K2" s="26"/>
      <c r="L2" s="26"/>
      <c r="M2" s="26"/>
      <c r="N2" s="26"/>
      <c r="O2" s="26"/>
    </row>
    <row r="3" spans="1:15" s="1" customFormat="1" ht="23.25">
      <c r="A3" s="5" t="s">
        <v>25</v>
      </c>
      <c r="B3" s="1">
        <v>7</v>
      </c>
      <c r="C3" s="1">
        <v>8</v>
      </c>
      <c r="D3" s="1">
        <v>9</v>
      </c>
      <c r="E3" s="1">
        <v>10</v>
      </c>
      <c r="F3" s="1">
        <v>11</v>
      </c>
      <c r="G3" s="1">
        <v>12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</row>
    <row r="4" spans="1:15" s="1" customFormat="1" ht="23.25">
      <c r="A4" s="4">
        <f>'ป.1-3'!O4</f>
        <v>10</v>
      </c>
      <c r="B4" s="1" t="str">
        <f>IF($A4&gt;=16.18,"ต่ำมาก",IF($A4&gt;=15.33,"ต่ำ",IF($A4&gt;=13.62,"ปานกลาง",IF($A4&gt;=12.77,"ดี","ดีมาก"))))</f>
        <v>ดีมาก</v>
      </c>
      <c r="C4" s="1" t="str">
        <f>IF($A4&gt;=15.14,"ต่ำมาก",IF($A4&gt;=14.47,"ต่ำ",IF($A4&gt;=13.13,"ปานกลาง",IF($A4&gt;=12.47,"ดี","ดีมาก"))))</f>
        <v>ดีมาก</v>
      </c>
      <c r="D4" s="1" t="str">
        <f>IF($A4&gt;=15.78,"ต่ำมาก",IF($A4&gt;=14.57,"ต่ำ",IF($A4&gt;=12.12,"ปานกลาง",IF($A4&gt;=10.19,"ดี","ดีมาก"))))</f>
        <v>ดีมาก</v>
      </c>
      <c r="E4" s="1" t="str">
        <f>IF($A4&gt;=14.61,"ต่ำมาก",IF($A4&gt;=13.65,"ต่ำ",IF($A4&gt;=11.72,"ปานกลาง",IF($A4&gt;=10.76,"ดี","ดีมาก"))))</f>
        <v>ดีมาก</v>
      </c>
      <c r="F4" s="1" t="str">
        <f>IF($A4&gt;=14.38,"ต่ำมาก",IF($A4&gt;=13.34,"ต่ำ",IF($A4&gt;=11.25,"ปานกลาง",IF($A4&gt;=10.21,"ดี","ดีมาก"))))</f>
        <v>ดีมาก</v>
      </c>
      <c r="G4" s="1" t="str">
        <f>IF($A4&gt;=13.3,"ต่ำมาก",IF($A4&gt;=12.64,"ต่ำ",IF($A4&gt;=11.31,"ปานกลาง",IF($A4&gt;=10.65,"ดี","ดีมาก"))))</f>
        <v>ดีมาก</v>
      </c>
      <c r="J4" s="1" t="str">
        <f>IF($A4&gt;=17.44,"ต่ำมาก",IF($A4&gt;=16.5,"ต่ำ",IF($A4&gt;=14.59,"ปานกลาง",IF($A4&gt;=13.65,"ดี","ดีมาก"))))</f>
        <v>ดีมาก</v>
      </c>
      <c r="K4" s="1" t="str">
        <f>IF($A4&gt;=16.49,"ต่ำมาก",IF($A4&gt;=15.67,"ต่ำ",IF($A4&gt;=14.03,"ปานกลาง",IF($A4&gt;=13.22,"ดี","ดีมาก"))))</f>
        <v>ดีมาก</v>
      </c>
      <c r="L4" s="1" t="str">
        <f>IF($A4&gt;=16.3,"ต่ำมาก",IF($A4&gt;=15.28,"ต่ำ",IF($A4&gt;=13.21,"ปานกลาง",IF($A4&gt;=12.19,"ดี","ดีมาก"))))</f>
        <v>ดีมาก</v>
      </c>
      <c r="M4" s="1" t="str">
        <f>IF($A4&gt;=14.98,"ต่ำมาก",IF($A4&gt;=14.26,"ต่ำ",IF($A4&gt;=12.81,"ปานกลาง",IF($A4&gt;=12.09,"ดี","ดีมาก"))))</f>
        <v>ดีมาก</v>
      </c>
      <c r="N4" s="1" t="str">
        <f>IF($A4&gt;=17.76,"ต่ำมาก",IF($A4&gt;=15.59,"ต่ำ",IF($A4&gt;=11.24,"ปานกลาง",IF($A4&gt;=9.07,"ดี","ดีมาก"))))</f>
        <v>ดี</v>
      </c>
      <c r="O4" s="1" t="str">
        <f>IF($A4&gt;=14.35,"ต่ำมาก",IF($A4&gt;=13.71,"ต่ำ",IF($A4&gt;=12.42,"ปานกลาง",IF($A4&gt;=11.78,"ดี","ดีมาก"))))</f>
        <v>ดีมาก</v>
      </c>
    </row>
    <row r="5" spans="1:15" ht="23.25">
      <c r="A5" s="4">
        <f>'ป.1-3'!O5</f>
        <v>11</v>
      </c>
      <c r="B5" s="1" t="str">
        <f aca="true" t="shared" si="0" ref="B5:B33">IF($A5&gt;=16.18,"ต่ำมาก",IF($A5&gt;=15.33,"ต่ำ",IF($A5&gt;=13.62,"ปานกลาง",IF($A5&gt;=12.77,"ดี","ดีมาก"))))</f>
        <v>ดีมาก</v>
      </c>
      <c r="C5" s="1" t="str">
        <f aca="true" t="shared" si="1" ref="C5:C33">IF($A5&gt;=15.14,"ต่ำมาก",IF($A5&gt;=14.47,"ต่ำ",IF($A5&gt;=13.13,"ปานกลาง",IF($A5&gt;=12.47,"ดี","ดีมาก"))))</f>
        <v>ดีมาก</v>
      </c>
      <c r="D5" s="1" t="str">
        <f aca="true" t="shared" si="2" ref="D5:D33">IF($A5&gt;=15.78,"ต่ำมาก",IF($A5&gt;=14.57,"ต่ำ",IF($A5&gt;=12.12,"ปานกลาง",IF($A5&gt;=10.19,"ดี","ดีมาก"))))</f>
        <v>ดี</v>
      </c>
      <c r="E5" s="1" t="str">
        <f aca="true" t="shared" si="3" ref="E5:E33">IF($A5&gt;=14.61,"ต่ำมาก",IF($A5&gt;=13.65,"ต่ำ",IF($A5&gt;=11.72,"ปานกลาง",IF($A5&gt;=10.76,"ดี","ดีมาก"))))</f>
        <v>ดี</v>
      </c>
      <c r="F5" s="1" t="str">
        <f aca="true" t="shared" si="4" ref="F5:F33">IF($A5&gt;=14.38,"ต่ำมาก",IF($A5&gt;=13.34,"ต่ำ",IF($A5&gt;=11.25,"ปานกลาง",IF($A5&gt;=10.21,"ดี","ดีมาก"))))</f>
        <v>ดี</v>
      </c>
      <c r="G5" s="1" t="str">
        <f aca="true" t="shared" si="5" ref="G5:G33">IF($A5&gt;=13.3,"ต่ำมาก",IF($A5&gt;=12.64,"ต่ำ",IF($A5&gt;=11.31,"ปานกลาง",IF($A5&gt;=10.65,"ดี","ดีมาก"))))</f>
        <v>ดี</v>
      </c>
      <c r="H5" s="1"/>
      <c r="I5" s="1"/>
      <c r="J5" s="1" t="str">
        <f aca="true" t="shared" si="6" ref="J5:J33">IF($A5&gt;=17.44,"ต่ำมาก",IF($A5&gt;=16.5,"ต่ำ",IF($A5&gt;=14.59,"ปานกลาง",IF($A5&gt;=13.65,"ดี","ดีมาก"))))</f>
        <v>ดีมาก</v>
      </c>
      <c r="K5" s="1" t="str">
        <f aca="true" t="shared" si="7" ref="K5:K33">IF($A5&gt;=16.49,"ต่ำมาก",IF($A5&gt;=15.67,"ต่ำ",IF($A5&gt;=14.03,"ปานกลาง",IF($A5&gt;=13.22,"ดี","ดีมาก"))))</f>
        <v>ดีมาก</v>
      </c>
      <c r="L5" s="1" t="str">
        <f aca="true" t="shared" si="8" ref="L5:L33">IF($A5&gt;=16.3,"ต่ำมาก",IF($A5&gt;=15.28,"ต่ำ",IF($A5&gt;=13.21,"ปานกลาง",IF($A5&gt;=12.19,"ดี","ดีมาก"))))</f>
        <v>ดีมาก</v>
      </c>
      <c r="M5" s="1" t="str">
        <f aca="true" t="shared" si="9" ref="M5:M33">IF($A5&gt;=14.98,"ต่ำมาก",IF($A5&gt;=14.26,"ต่ำ",IF($A5&gt;=12.81,"ปานกลาง",IF($A5&gt;=12.09,"ดี","ดีมาก"))))</f>
        <v>ดีมาก</v>
      </c>
      <c r="N5" s="1" t="str">
        <f aca="true" t="shared" si="10" ref="N5:N33">IF($A5&gt;=17.76,"ต่ำมาก",IF($A5&gt;=15.59,"ต่ำ",IF($A5&gt;=11.24,"ปานกลาง",IF($A5&gt;=9.07,"ดี","ดีมาก"))))</f>
        <v>ดี</v>
      </c>
      <c r="O5" s="1" t="str">
        <f aca="true" t="shared" si="11" ref="O5:O33">IF($A5&gt;=14.35,"ต่ำมาก",IF($A5&gt;=13.71,"ต่ำ",IF($A5&gt;=12.42,"ปานกลาง",IF($A5&gt;=11.78,"ดี","ดีมาก"))))</f>
        <v>ดีมาก</v>
      </c>
    </row>
    <row r="6" spans="1:15" ht="23.25">
      <c r="A6" s="4">
        <f>'ป.1-3'!O6</f>
        <v>0</v>
      </c>
      <c r="B6" s="1" t="str">
        <f t="shared" si="0"/>
        <v>ดีมาก</v>
      </c>
      <c r="C6" s="1" t="str">
        <f t="shared" si="1"/>
        <v>ดีมาก</v>
      </c>
      <c r="D6" s="1" t="str">
        <f t="shared" si="2"/>
        <v>ดีมาก</v>
      </c>
      <c r="E6" s="1" t="str">
        <f t="shared" si="3"/>
        <v>ดีมาก</v>
      </c>
      <c r="F6" s="1" t="str">
        <f t="shared" si="4"/>
        <v>ดีมาก</v>
      </c>
      <c r="G6" s="1" t="str">
        <f t="shared" si="5"/>
        <v>ดีมาก</v>
      </c>
      <c r="H6" s="1"/>
      <c r="I6" s="1"/>
      <c r="J6" s="1" t="str">
        <f t="shared" si="6"/>
        <v>ดีมาก</v>
      </c>
      <c r="K6" s="1" t="str">
        <f t="shared" si="7"/>
        <v>ดีมาก</v>
      </c>
      <c r="L6" s="1" t="str">
        <f t="shared" si="8"/>
        <v>ดีมาก</v>
      </c>
      <c r="M6" s="1" t="str">
        <f t="shared" si="9"/>
        <v>ดีมาก</v>
      </c>
      <c r="N6" s="1" t="str">
        <f t="shared" si="10"/>
        <v>ดีมาก</v>
      </c>
      <c r="O6" s="1" t="str">
        <f t="shared" si="11"/>
        <v>ดีมาก</v>
      </c>
    </row>
    <row r="7" spans="1:15" ht="23.25">
      <c r="A7" s="4">
        <f>'ป.1-3'!O7</f>
        <v>0</v>
      </c>
      <c r="B7" s="1" t="str">
        <f t="shared" si="0"/>
        <v>ดีมาก</v>
      </c>
      <c r="C7" s="1" t="str">
        <f t="shared" si="1"/>
        <v>ดีมาก</v>
      </c>
      <c r="D7" s="1" t="str">
        <f t="shared" si="2"/>
        <v>ดีมาก</v>
      </c>
      <c r="E7" s="1" t="str">
        <f t="shared" si="3"/>
        <v>ดีมาก</v>
      </c>
      <c r="F7" s="1" t="str">
        <f t="shared" si="4"/>
        <v>ดีมาก</v>
      </c>
      <c r="G7" s="1" t="str">
        <f t="shared" si="5"/>
        <v>ดีมาก</v>
      </c>
      <c r="H7" s="1"/>
      <c r="I7" s="1"/>
      <c r="J7" s="1" t="str">
        <f t="shared" si="6"/>
        <v>ดีมาก</v>
      </c>
      <c r="K7" s="1" t="str">
        <f t="shared" si="7"/>
        <v>ดีมาก</v>
      </c>
      <c r="L7" s="1" t="str">
        <f t="shared" si="8"/>
        <v>ดีมาก</v>
      </c>
      <c r="M7" s="1" t="str">
        <f t="shared" si="9"/>
        <v>ดีมาก</v>
      </c>
      <c r="N7" s="1" t="str">
        <f t="shared" si="10"/>
        <v>ดีมาก</v>
      </c>
      <c r="O7" s="1" t="str">
        <f t="shared" si="11"/>
        <v>ดีมาก</v>
      </c>
    </row>
    <row r="8" spans="1:15" ht="23.25">
      <c r="A8" s="4">
        <f>'ป.1-3'!O8</f>
        <v>0</v>
      </c>
      <c r="B8" s="1" t="str">
        <f t="shared" si="0"/>
        <v>ดีมาก</v>
      </c>
      <c r="C8" s="1" t="str">
        <f t="shared" si="1"/>
        <v>ดีมาก</v>
      </c>
      <c r="D8" s="1" t="str">
        <f t="shared" si="2"/>
        <v>ดีมาก</v>
      </c>
      <c r="E8" s="1" t="str">
        <f t="shared" si="3"/>
        <v>ดีมาก</v>
      </c>
      <c r="F8" s="1" t="str">
        <f t="shared" si="4"/>
        <v>ดีมาก</v>
      </c>
      <c r="G8" s="1" t="str">
        <f t="shared" si="5"/>
        <v>ดีมาก</v>
      </c>
      <c r="H8" s="1"/>
      <c r="I8" s="1"/>
      <c r="J8" s="1" t="str">
        <f t="shared" si="6"/>
        <v>ดีมาก</v>
      </c>
      <c r="K8" s="1" t="str">
        <f t="shared" si="7"/>
        <v>ดีมาก</v>
      </c>
      <c r="L8" s="1" t="str">
        <f t="shared" si="8"/>
        <v>ดีมาก</v>
      </c>
      <c r="M8" s="1" t="str">
        <f t="shared" si="9"/>
        <v>ดีมาก</v>
      </c>
      <c r="N8" s="1" t="str">
        <f t="shared" si="10"/>
        <v>ดีมาก</v>
      </c>
      <c r="O8" s="1" t="str">
        <f t="shared" si="11"/>
        <v>ดีมาก</v>
      </c>
    </row>
    <row r="9" spans="1:15" ht="23.25">
      <c r="A9" s="4">
        <f>'ป.1-3'!O9</f>
        <v>0</v>
      </c>
      <c r="B9" s="1" t="str">
        <f t="shared" si="0"/>
        <v>ดีมาก</v>
      </c>
      <c r="C9" s="1" t="str">
        <f t="shared" si="1"/>
        <v>ดีมาก</v>
      </c>
      <c r="D9" s="1" t="str">
        <f t="shared" si="2"/>
        <v>ดีมาก</v>
      </c>
      <c r="E9" s="1" t="str">
        <f t="shared" si="3"/>
        <v>ดีมาก</v>
      </c>
      <c r="F9" s="1" t="str">
        <f t="shared" si="4"/>
        <v>ดีมาก</v>
      </c>
      <c r="G9" s="1" t="str">
        <f t="shared" si="5"/>
        <v>ดีมาก</v>
      </c>
      <c r="H9" s="1"/>
      <c r="I9" s="1"/>
      <c r="J9" s="1" t="str">
        <f t="shared" si="6"/>
        <v>ดีมาก</v>
      </c>
      <c r="K9" s="1" t="str">
        <f t="shared" si="7"/>
        <v>ดีมาก</v>
      </c>
      <c r="L9" s="1" t="str">
        <f t="shared" si="8"/>
        <v>ดีมาก</v>
      </c>
      <c r="M9" s="1" t="str">
        <f t="shared" si="9"/>
        <v>ดีมาก</v>
      </c>
      <c r="N9" s="1" t="str">
        <f t="shared" si="10"/>
        <v>ดีมาก</v>
      </c>
      <c r="O9" s="1" t="str">
        <f t="shared" si="11"/>
        <v>ดีมาก</v>
      </c>
    </row>
    <row r="10" spans="1:15" ht="23.25">
      <c r="A10" s="4">
        <f>'ป.1-3'!O10</f>
        <v>0</v>
      </c>
      <c r="B10" s="1" t="str">
        <f t="shared" si="0"/>
        <v>ดีมาก</v>
      </c>
      <c r="C10" s="1" t="str">
        <f t="shared" si="1"/>
        <v>ดีมาก</v>
      </c>
      <c r="D10" s="1" t="str">
        <f t="shared" si="2"/>
        <v>ดีมาก</v>
      </c>
      <c r="E10" s="1" t="str">
        <f t="shared" si="3"/>
        <v>ดีมาก</v>
      </c>
      <c r="F10" s="1" t="str">
        <f t="shared" si="4"/>
        <v>ดีมาก</v>
      </c>
      <c r="G10" s="1" t="str">
        <f t="shared" si="5"/>
        <v>ดีมาก</v>
      </c>
      <c r="H10" s="1"/>
      <c r="I10" s="1"/>
      <c r="J10" s="1" t="str">
        <f t="shared" si="6"/>
        <v>ดีมาก</v>
      </c>
      <c r="K10" s="1" t="str">
        <f t="shared" si="7"/>
        <v>ดีมาก</v>
      </c>
      <c r="L10" s="1" t="str">
        <f t="shared" si="8"/>
        <v>ดีมาก</v>
      </c>
      <c r="M10" s="1" t="str">
        <f t="shared" si="9"/>
        <v>ดีมาก</v>
      </c>
      <c r="N10" s="1" t="str">
        <f t="shared" si="10"/>
        <v>ดีมาก</v>
      </c>
      <c r="O10" s="1" t="str">
        <f t="shared" si="11"/>
        <v>ดีมาก</v>
      </c>
    </row>
    <row r="11" spans="1:15" ht="23.25">
      <c r="A11" s="4">
        <f>'ป.1-3'!O11</f>
        <v>0</v>
      </c>
      <c r="B11" s="1" t="str">
        <f t="shared" si="0"/>
        <v>ดีมาก</v>
      </c>
      <c r="C11" s="1" t="str">
        <f t="shared" si="1"/>
        <v>ดีมาก</v>
      </c>
      <c r="D11" s="1" t="str">
        <f t="shared" si="2"/>
        <v>ดีมาก</v>
      </c>
      <c r="E11" s="1" t="str">
        <f t="shared" si="3"/>
        <v>ดีมาก</v>
      </c>
      <c r="F11" s="1" t="str">
        <f t="shared" si="4"/>
        <v>ดีมาก</v>
      </c>
      <c r="G11" s="1" t="str">
        <f t="shared" si="5"/>
        <v>ดีมาก</v>
      </c>
      <c r="H11" s="1"/>
      <c r="I11" s="1"/>
      <c r="J11" s="1" t="str">
        <f t="shared" si="6"/>
        <v>ดีมาก</v>
      </c>
      <c r="K11" s="1" t="str">
        <f t="shared" si="7"/>
        <v>ดีมาก</v>
      </c>
      <c r="L11" s="1" t="str">
        <f t="shared" si="8"/>
        <v>ดีมาก</v>
      </c>
      <c r="M11" s="1" t="str">
        <f t="shared" si="9"/>
        <v>ดีมาก</v>
      </c>
      <c r="N11" s="1" t="str">
        <f t="shared" si="10"/>
        <v>ดีมาก</v>
      </c>
      <c r="O11" s="1" t="str">
        <f t="shared" si="11"/>
        <v>ดีมาก</v>
      </c>
    </row>
    <row r="12" spans="1:15" ht="23.25">
      <c r="A12" s="4">
        <f>'ป.1-3'!O12</f>
        <v>0</v>
      </c>
      <c r="B12" s="1" t="str">
        <f t="shared" si="0"/>
        <v>ดีมาก</v>
      </c>
      <c r="C12" s="1" t="str">
        <f t="shared" si="1"/>
        <v>ดีมาก</v>
      </c>
      <c r="D12" s="1" t="str">
        <f t="shared" si="2"/>
        <v>ดีมาก</v>
      </c>
      <c r="E12" s="1" t="str">
        <f t="shared" si="3"/>
        <v>ดีมาก</v>
      </c>
      <c r="F12" s="1" t="str">
        <f t="shared" si="4"/>
        <v>ดีมาก</v>
      </c>
      <c r="G12" s="1" t="str">
        <f t="shared" si="5"/>
        <v>ดีมาก</v>
      </c>
      <c r="H12" s="1"/>
      <c r="I12" s="1"/>
      <c r="J12" s="1" t="str">
        <f t="shared" si="6"/>
        <v>ดีมาก</v>
      </c>
      <c r="K12" s="1" t="str">
        <f t="shared" si="7"/>
        <v>ดีมาก</v>
      </c>
      <c r="L12" s="1" t="str">
        <f t="shared" si="8"/>
        <v>ดีมาก</v>
      </c>
      <c r="M12" s="1" t="str">
        <f t="shared" si="9"/>
        <v>ดีมาก</v>
      </c>
      <c r="N12" s="1" t="str">
        <f t="shared" si="10"/>
        <v>ดีมาก</v>
      </c>
      <c r="O12" s="1" t="str">
        <f t="shared" si="11"/>
        <v>ดีมาก</v>
      </c>
    </row>
    <row r="13" spans="1:15" ht="23.25">
      <c r="A13" s="4">
        <f>'ป.1-3'!O13</f>
        <v>0</v>
      </c>
      <c r="B13" s="1" t="str">
        <f t="shared" si="0"/>
        <v>ดีมาก</v>
      </c>
      <c r="C13" s="1" t="str">
        <f t="shared" si="1"/>
        <v>ดีมาก</v>
      </c>
      <c r="D13" s="1" t="str">
        <f t="shared" si="2"/>
        <v>ดีมาก</v>
      </c>
      <c r="E13" s="1" t="str">
        <f t="shared" si="3"/>
        <v>ดีมาก</v>
      </c>
      <c r="F13" s="1" t="str">
        <f t="shared" si="4"/>
        <v>ดีมาก</v>
      </c>
      <c r="G13" s="1" t="str">
        <f t="shared" si="5"/>
        <v>ดีมาก</v>
      </c>
      <c r="H13" s="1"/>
      <c r="I13" s="1"/>
      <c r="J13" s="1" t="str">
        <f t="shared" si="6"/>
        <v>ดีมาก</v>
      </c>
      <c r="K13" s="1" t="str">
        <f t="shared" si="7"/>
        <v>ดีมาก</v>
      </c>
      <c r="L13" s="1" t="str">
        <f t="shared" si="8"/>
        <v>ดีมาก</v>
      </c>
      <c r="M13" s="1" t="str">
        <f t="shared" si="9"/>
        <v>ดีมาก</v>
      </c>
      <c r="N13" s="1" t="str">
        <f t="shared" si="10"/>
        <v>ดีมาก</v>
      </c>
      <c r="O13" s="1" t="str">
        <f t="shared" si="11"/>
        <v>ดีมาก</v>
      </c>
    </row>
    <row r="14" spans="1:15" ht="23.25">
      <c r="A14" s="4">
        <f>'ป.1-3'!O14</f>
        <v>0</v>
      </c>
      <c r="B14" s="1" t="str">
        <f t="shared" si="0"/>
        <v>ดีมาก</v>
      </c>
      <c r="C14" s="1" t="str">
        <f t="shared" si="1"/>
        <v>ดีมาก</v>
      </c>
      <c r="D14" s="1" t="str">
        <f t="shared" si="2"/>
        <v>ดีมาก</v>
      </c>
      <c r="E14" s="1" t="str">
        <f t="shared" si="3"/>
        <v>ดีมาก</v>
      </c>
      <c r="F14" s="1" t="str">
        <f t="shared" si="4"/>
        <v>ดีมาก</v>
      </c>
      <c r="G14" s="1" t="str">
        <f t="shared" si="5"/>
        <v>ดีมาก</v>
      </c>
      <c r="H14" s="1"/>
      <c r="I14" s="1"/>
      <c r="J14" s="1" t="str">
        <f t="shared" si="6"/>
        <v>ดีมาก</v>
      </c>
      <c r="K14" s="1" t="str">
        <f t="shared" si="7"/>
        <v>ดีมาก</v>
      </c>
      <c r="L14" s="1" t="str">
        <f t="shared" si="8"/>
        <v>ดีมาก</v>
      </c>
      <c r="M14" s="1" t="str">
        <f t="shared" si="9"/>
        <v>ดีมาก</v>
      </c>
      <c r="N14" s="1" t="str">
        <f t="shared" si="10"/>
        <v>ดีมาก</v>
      </c>
      <c r="O14" s="1" t="str">
        <f t="shared" si="11"/>
        <v>ดีมาก</v>
      </c>
    </row>
    <row r="15" spans="1:15" ht="23.25">
      <c r="A15" s="4">
        <f>'ป.1-3'!O15</f>
        <v>0</v>
      </c>
      <c r="B15" s="1" t="str">
        <f t="shared" si="0"/>
        <v>ดีมาก</v>
      </c>
      <c r="C15" s="1" t="str">
        <f t="shared" si="1"/>
        <v>ดีมาก</v>
      </c>
      <c r="D15" s="1" t="str">
        <f t="shared" si="2"/>
        <v>ดีมาก</v>
      </c>
      <c r="E15" s="1" t="str">
        <f t="shared" si="3"/>
        <v>ดีมาก</v>
      </c>
      <c r="F15" s="1" t="str">
        <f t="shared" si="4"/>
        <v>ดีมาก</v>
      </c>
      <c r="G15" s="1" t="str">
        <f t="shared" si="5"/>
        <v>ดีมาก</v>
      </c>
      <c r="H15" s="1"/>
      <c r="I15" s="1"/>
      <c r="J15" s="1" t="str">
        <f t="shared" si="6"/>
        <v>ดีมาก</v>
      </c>
      <c r="K15" s="1" t="str">
        <f t="shared" si="7"/>
        <v>ดีมาก</v>
      </c>
      <c r="L15" s="1" t="str">
        <f t="shared" si="8"/>
        <v>ดีมาก</v>
      </c>
      <c r="M15" s="1" t="str">
        <f t="shared" si="9"/>
        <v>ดีมาก</v>
      </c>
      <c r="N15" s="1" t="str">
        <f t="shared" si="10"/>
        <v>ดีมาก</v>
      </c>
      <c r="O15" s="1" t="str">
        <f t="shared" si="11"/>
        <v>ดีมาก</v>
      </c>
    </row>
    <row r="16" spans="1:15" ht="23.25">
      <c r="A16" s="4">
        <f>'ป.1-3'!O16</f>
        <v>0</v>
      </c>
      <c r="B16" s="1" t="str">
        <f t="shared" si="0"/>
        <v>ดีมาก</v>
      </c>
      <c r="C16" s="1" t="str">
        <f t="shared" si="1"/>
        <v>ดีมาก</v>
      </c>
      <c r="D16" s="1" t="str">
        <f t="shared" si="2"/>
        <v>ดีมาก</v>
      </c>
      <c r="E16" s="1" t="str">
        <f t="shared" si="3"/>
        <v>ดีมาก</v>
      </c>
      <c r="F16" s="1" t="str">
        <f t="shared" si="4"/>
        <v>ดีมาก</v>
      </c>
      <c r="G16" s="1" t="str">
        <f t="shared" si="5"/>
        <v>ดีมาก</v>
      </c>
      <c r="H16" s="1"/>
      <c r="I16" s="1"/>
      <c r="J16" s="1" t="str">
        <f t="shared" si="6"/>
        <v>ดีมาก</v>
      </c>
      <c r="K16" s="1" t="str">
        <f t="shared" si="7"/>
        <v>ดีมาก</v>
      </c>
      <c r="L16" s="1" t="str">
        <f t="shared" si="8"/>
        <v>ดีมาก</v>
      </c>
      <c r="M16" s="1" t="str">
        <f t="shared" si="9"/>
        <v>ดีมาก</v>
      </c>
      <c r="N16" s="1" t="str">
        <f t="shared" si="10"/>
        <v>ดีมาก</v>
      </c>
      <c r="O16" s="1" t="str">
        <f t="shared" si="11"/>
        <v>ดีมาก</v>
      </c>
    </row>
    <row r="17" spans="1:15" ht="23.25">
      <c r="A17" s="4">
        <f>'ป.1-3'!O17</f>
        <v>0</v>
      </c>
      <c r="B17" s="1" t="str">
        <f t="shared" si="0"/>
        <v>ดีมาก</v>
      </c>
      <c r="C17" s="1" t="str">
        <f t="shared" si="1"/>
        <v>ดีมาก</v>
      </c>
      <c r="D17" s="1" t="str">
        <f t="shared" si="2"/>
        <v>ดีมาก</v>
      </c>
      <c r="E17" s="1" t="str">
        <f t="shared" si="3"/>
        <v>ดีมาก</v>
      </c>
      <c r="F17" s="1" t="str">
        <f t="shared" si="4"/>
        <v>ดีมาก</v>
      </c>
      <c r="G17" s="1" t="str">
        <f t="shared" si="5"/>
        <v>ดีมาก</v>
      </c>
      <c r="H17" s="1"/>
      <c r="I17" s="1"/>
      <c r="J17" s="1" t="str">
        <f t="shared" si="6"/>
        <v>ดีมาก</v>
      </c>
      <c r="K17" s="1" t="str">
        <f t="shared" si="7"/>
        <v>ดีมาก</v>
      </c>
      <c r="L17" s="1" t="str">
        <f t="shared" si="8"/>
        <v>ดีมาก</v>
      </c>
      <c r="M17" s="1" t="str">
        <f t="shared" si="9"/>
        <v>ดีมาก</v>
      </c>
      <c r="N17" s="1" t="str">
        <f t="shared" si="10"/>
        <v>ดีมาก</v>
      </c>
      <c r="O17" s="1" t="str">
        <f t="shared" si="11"/>
        <v>ดีมาก</v>
      </c>
    </row>
    <row r="18" spans="1:15" ht="23.25">
      <c r="A18" s="4">
        <f>'ป.1-3'!O18</f>
        <v>0</v>
      </c>
      <c r="B18" s="1" t="str">
        <f t="shared" si="0"/>
        <v>ดีมาก</v>
      </c>
      <c r="C18" s="1" t="str">
        <f t="shared" si="1"/>
        <v>ดีมาก</v>
      </c>
      <c r="D18" s="1" t="str">
        <f t="shared" si="2"/>
        <v>ดีมาก</v>
      </c>
      <c r="E18" s="1" t="str">
        <f t="shared" si="3"/>
        <v>ดีมาก</v>
      </c>
      <c r="F18" s="1" t="str">
        <f t="shared" si="4"/>
        <v>ดีมาก</v>
      </c>
      <c r="G18" s="1" t="str">
        <f t="shared" si="5"/>
        <v>ดีมาก</v>
      </c>
      <c r="H18" s="1"/>
      <c r="I18" s="1"/>
      <c r="J18" s="1" t="str">
        <f t="shared" si="6"/>
        <v>ดีมาก</v>
      </c>
      <c r="K18" s="1" t="str">
        <f t="shared" si="7"/>
        <v>ดีมาก</v>
      </c>
      <c r="L18" s="1" t="str">
        <f t="shared" si="8"/>
        <v>ดีมาก</v>
      </c>
      <c r="M18" s="1" t="str">
        <f t="shared" si="9"/>
        <v>ดีมาก</v>
      </c>
      <c r="N18" s="1" t="str">
        <f t="shared" si="10"/>
        <v>ดีมาก</v>
      </c>
      <c r="O18" s="1" t="str">
        <f t="shared" si="11"/>
        <v>ดีมาก</v>
      </c>
    </row>
    <row r="19" spans="1:15" ht="23.25">
      <c r="A19" s="4">
        <f>'ป.1-3'!O19</f>
        <v>0</v>
      </c>
      <c r="B19" s="1" t="str">
        <f t="shared" si="0"/>
        <v>ดีมาก</v>
      </c>
      <c r="C19" s="1" t="str">
        <f t="shared" si="1"/>
        <v>ดีมาก</v>
      </c>
      <c r="D19" s="1" t="str">
        <f t="shared" si="2"/>
        <v>ดีมาก</v>
      </c>
      <c r="E19" s="1" t="str">
        <f t="shared" si="3"/>
        <v>ดีมาก</v>
      </c>
      <c r="F19" s="1" t="str">
        <f t="shared" si="4"/>
        <v>ดีมาก</v>
      </c>
      <c r="G19" s="1" t="str">
        <f t="shared" si="5"/>
        <v>ดีมาก</v>
      </c>
      <c r="H19" s="1"/>
      <c r="I19" s="1"/>
      <c r="J19" s="1" t="str">
        <f t="shared" si="6"/>
        <v>ดีมาก</v>
      </c>
      <c r="K19" s="1" t="str">
        <f t="shared" si="7"/>
        <v>ดีมาก</v>
      </c>
      <c r="L19" s="1" t="str">
        <f t="shared" si="8"/>
        <v>ดีมาก</v>
      </c>
      <c r="M19" s="1" t="str">
        <f t="shared" si="9"/>
        <v>ดีมาก</v>
      </c>
      <c r="N19" s="1" t="str">
        <f t="shared" si="10"/>
        <v>ดีมาก</v>
      </c>
      <c r="O19" s="1" t="str">
        <f t="shared" si="11"/>
        <v>ดีมาก</v>
      </c>
    </row>
    <row r="20" spans="1:15" ht="23.25">
      <c r="A20" s="4">
        <f>'ป.1-3'!O20</f>
        <v>0</v>
      </c>
      <c r="B20" s="1" t="str">
        <f t="shared" si="0"/>
        <v>ดีมาก</v>
      </c>
      <c r="C20" s="1" t="str">
        <f t="shared" si="1"/>
        <v>ดีมาก</v>
      </c>
      <c r="D20" s="1" t="str">
        <f t="shared" si="2"/>
        <v>ดีมาก</v>
      </c>
      <c r="E20" s="1" t="str">
        <f t="shared" si="3"/>
        <v>ดีมาก</v>
      </c>
      <c r="F20" s="1" t="str">
        <f t="shared" si="4"/>
        <v>ดีมาก</v>
      </c>
      <c r="G20" s="1" t="str">
        <f t="shared" si="5"/>
        <v>ดีมาก</v>
      </c>
      <c r="H20" s="1"/>
      <c r="I20" s="1"/>
      <c r="J20" s="1" t="str">
        <f t="shared" si="6"/>
        <v>ดีมาก</v>
      </c>
      <c r="K20" s="1" t="str">
        <f t="shared" si="7"/>
        <v>ดีมาก</v>
      </c>
      <c r="L20" s="1" t="str">
        <f t="shared" si="8"/>
        <v>ดีมาก</v>
      </c>
      <c r="M20" s="1" t="str">
        <f t="shared" si="9"/>
        <v>ดีมาก</v>
      </c>
      <c r="N20" s="1" t="str">
        <f t="shared" si="10"/>
        <v>ดีมาก</v>
      </c>
      <c r="O20" s="1" t="str">
        <f t="shared" si="11"/>
        <v>ดีมาก</v>
      </c>
    </row>
    <row r="21" spans="1:15" ht="23.25">
      <c r="A21" s="4">
        <f>'ป.1-3'!O21</f>
        <v>0</v>
      </c>
      <c r="B21" s="1" t="str">
        <f t="shared" si="0"/>
        <v>ดีมาก</v>
      </c>
      <c r="C21" s="1" t="str">
        <f t="shared" si="1"/>
        <v>ดีมาก</v>
      </c>
      <c r="D21" s="1" t="str">
        <f t="shared" si="2"/>
        <v>ดีมาก</v>
      </c>
      <c r="E21" s="1" t="str">
        <f t="shared" si="3"/>
        <v>ดีมาก</v>
      </c>
      <c r="F21" s="1" t="str">
        <f t="shared" si="4"/>
        <v>ดีมาก</v>
      </c>
      <c r="G21" s="1" t="str">
        <f t="shared" si="5"/>
        <v>ดีมาก</v>
      </c>
      <c r="H21" s="1"/>
      <c r="I21" s="1"/>
      <c r="J21" s="1" t="str">
        <f t="shared" si="6"/>
        <v>ดีมาก</v>
      </c>
      <c r="K21" s="1" t="str">
        <f t="shared" si="7"/>
        <v>ดีมาก</v>
      </c>
      <c r="L21" s="1" t="str">
        <f t="shared" si="8"/>
        <v>ดีมาก</v>
      </c>
      <c r="M21" s="1" t="str">
        <f t="shared" si="9"/>
        <v>ดีมาก</v>
      </c>
      <c r="N21" s="1" t="str">
        <f t="shared" si="10"/>
        <v>ดีมาก</v>
      </c>
      <c r="O21" s="1" t="str">
        <f t="shared" si="11"/>
        <v>ดีมาก</v>
      </c>
    </row>
    <row r="22" spans="1:15" ht="23.25">
      <c r="A22" s="4">
        <f>'ป.1-3'!O22</f>
        <v>0</v>
      </c>
      <c r="B22" s="1" t="str">
        <f t="shared" si="0"/>
        <v>ดีมาก</v>
      </c>
      <c r="C22" s="1" t="str">
        <f t="shared" si="1"/>
        <v>ดีมาก</v>
      </c>
      <c r="D22" s="1" t="str">
        <f t="shared" si="2"/>
        <v>ดีมาก</v>
      </c>
      <c r="E22" s="1" t="str">
        <f t="shared" si="3"/>
        <v>ดีมาก</v>
      </c>
      <c r="F22" s="1" t="str">
        <f t="shared" si="4"/>
        <v>ดีมาก</v>
      </c>
      <c r="G22" s="1" t="str">
        <f t="shared" si="5"/>
        <v>ดีมาก</v>
      </c>
      <c r="H22" s="1"/>
      <c r="I22" s="1"/>
      <c r="J22" s="1" t="str">
        <f t="shared" si="6"/>
        <v>ดีมาก</v>
      </c>
      <c r="K22" s="1" t="str">
        <f t="shared" si="7"/>
        <v>ดีมาก</v>
      </c>
      <c r="L22" s="1" t="str">
        <f t="shared" si="8"/>
        <v>ดีมาก</v>
      </c>
      <c r="M22" s="1" t="str">
        <f t="shared" si="9"/>
        <v>ดีมาก</v>
      </c>
      <c r="N22" s="1" t="str">
        <f t="shared" si="10"/>
        <v>ดีมาก</v>
      </c>
      <c r="O22" s="1" t="str">
        <f t="shared" si="11"/>
        <v>ดีมาก</v>
      </c>
    </row>
    <row r="23" spans="1:15" ht="23.25">
      <c r="A23" s="4">
        <f>'ป.1-3'!O23</f>
        <v>0</v>
      </c>
      <c r="B23" s="1" t="str">
        <f t="shared" si="0"/>
        <v>ดีมาก</v>
      </c>
      <c r="C23" s="1" t="str">
        <f t="shared" si="1"/>
        <v>ดีมาก</v>
      </c>
      <c r="D23" s="1" t="str">
        <f t="shared" si="2"/>
        <v>ดีมาก</v>
      </c>
      <c r="E23" s="1" t="str">
        <f t="shared" si="3"/>
        <v>ดีมาก</v>
      </c>
      <c r="F23" s="1" t="str">
        <f t="shared" si="4"/>
        <v>ดีมาก</v>
      </c>
      <c r="G23" s="1" t="str">
        <f t="shared" si="5"/>
        <v>ดีมาก</v>
      </c>
      <c r="H23" s="1"/>
      <c r="I23" s="1"/>
      <c r="J23" s="1" t="str">
        <f t="shared" si="6"/>
        <v>ดีมาก</v>
      </c>
      <c r="K23" s="1" t="str">
        <f t="shared" si="7"/>
        <v>ดีมาก</v>
      </c>
      <c r="L23" s="1" t="str">
        <f t="shared" si="8"/>
        <v>ดีมาก</v>
      </c>
      <c r="M23" s="1" t="str">
        <f t="shared" si="9"/>
        <v>ดีมาก</v>
      </c>
      <c r="N23" s="1" t="str">
        <f t="shared" si="10"/>
        <v>ดีมาก</v>
      </c>
      <c r="O23" s="1" t="str">
        <f t="shared" si="11"/>
        <v>ดีมาก</v>
      </c>
    </row>
    <row r="24" spans="1:15" ht="23.25">
      <c r="A24" s="4">
        <f>'ป.1-3'!O24</f>
        <v>0</v>
      </c>
      <c r="B24" s="1" t="str">
        <f t="shared" si="0"/>
        <v>ดีมาก</v>
      </c>
      <c r="C24" s="1" t="str">
        <f t="shared" si="1"/>
        <v>ดีมาก</v>
      </c>
      <c r="D24" s="1" t="str">
        <f t="shared" si="2"/>
        <v>ดีมาก</v>
      </c>
      <c r="E24" s="1" t="str">
        <f t="shared" si="3"/>
        <v>ดีมาก</v>
      </c>
      <c r="F24" s="1" t="str">
        <f t="shared" si="4"/>
        <v>ดีมาก</v>
      </c>
      <c r="G24" s="1" t="str">
        <f t="shared" si="5"/>
        <v>ดีมาก</v>
      </c>
      <c r="H24" s="1"/>
      <c r="I24" s="1"/>
      <c r="J24" s="1" t="str">
        <f t="shared" si="6"/>
        <v>ดีมาก</v>
      </c>
      <c r="K24" s="1" t="str">
        <f t="shared" si="7"/>
        <v>ดีมาก</v>
      </c>
      <c r="L24" s="1" t="str">
        <f t="shared" si="8"/>
        <v>ดีมาก</v>
      </c>
      <c r="M24" s="1" t="str">
        <f t="shared" si="9"/>
        <v>ดีมาก</v>
      </c>
      <c r="N24" s="1" t="str">
        <f t="shared" si="10"/>
        <v>ดีมาก</v>
      </c>
      <c r="O24" s="1" t="str">
        <f t="shared" si="11"/>
        <v>ดีมาก</v>
      </c>
    </row>
    <row r="25" spans="1:15" ht="23.25">
      <c r="A25" s="4">
        <f>'ป.1-3'!O25</f>
        <v>0</v>
      </c>
      <c r="B25" s="1" t="str">
        <f t="shared" si="0"/>
        <v>ดีมาก</v>
      </c>
      <c r="C25" s="1" t="str">
        <f t="shared" si="1"/>
        <v>ดีมาก</v>
      </c>
      <c r="D25" s="1" t="str">
        <f t="shared" si="2"/>
        <v>ดีมาก</v>
      </c>
      <c r="E25" s="1" t="str">
        <f t="shared" si="3"/>
        <v>ดีมาก</v>
      </c>
      <c r="F25" s="1" t="str">
        <f t="shared" si="4"/>
        <v>ดีมาก</v>
      </c>
      <c r="G25" s="1" t="str">
        <f t="shared" si="5"/>
        <v>ดีมาก</v>
      </c>
      <c r="H25" s="1"/>
      <c r="I25" s="1"/>
      <c r="J25" s="1" t="str">
        <f t="shared" si="6"/>
        <v>ดีมาก</v>
      </c>
      <c r="K25" s="1" t="str">
        <f t="shared" si="7"/>
        <v>ดีมาก</v>
      </c>
      <c r="L25" s="1" t="str">
        <f t="shared" si="8"/>
        <v>ดีมาก</v>
      </c>
      <c r="M25" s="1" t="str">
        <f t="shared" si="9"/>
        <v>ดีมาก</v>
      </c>
      <c r="N25" s="1" t="str">
        <f t="shared" si="10"/>
        <v>ดีมาก</v>
      </c>
      <c r="O25" s="1" t="str">
        <f t="shared" si="11"/>
        <v>ดีมาก</v>
      </c>
    </row>
    <row r="26" spans="1:15" ht="23.25">
      <c r="A26" s="4">
        <f>'ป.1-3'!O26</f>
        <v>0</v>
      </c>
      <c r="B26" s="1" t="str">
        <f t="shared" si="0"/>
        <v>ดีมาก</v>
      </c>
      <c r="C26" s="1" t="str">
        <f t="shared" si="1"/>
        <v>ดีมาก</v>
      </c>
      <c r="D26" s="1" t="str">
        <f t="shared" si="2"/>
        <v>ดีมาก</v>
      </c>
      <c r="E26" s="1" t="str">
        <f t="shared" si="3"/>
        <v>ดีมาก</v>
      </c>
      <c r="F26" s="1" t="str">
        <f t="shared" si="4"/>
        <v>ดีมาก</v>
      </c>
      <c r="G26" s="1" t="str">
        <f t="shared" si="5"/>
        <v>ดีมาก</v>
      </c>
      <c r="H26" s="1"/>
      <c r="I26" s="1"/>
      <c r="J26" s="1" t="str">
        <f t="shared" si="6"/>
        <v>ดีมาก</v>
      </c>
      <c r="K26" s="1" t="str">
        <f t="shared" si="7"/>
        <v>ดีมาก</v>
      </c>
      <c r="L26" s="1" t="str">
        <f t="shared" si="8"/>
        <v>ดีมาก</v>
      </c>
      <c r="M26" s="1" t="str">
        <f t="shared" si="9"/>
        <v>ดีมาก</v>
      </c>
      <c r="N26" s="1" t="str">
        <f t="shared" si="10"/>
        <v>ดีมาก</v>
      </c>
      <c r="O26" s="1" t="str">
        <f t="shared" si="11"/>
        <v>ดีมาก</v>
      </c>
    </row>
    <row r="27" spans="1:15" ht="23.25">
      <c r="A27" s="4">
        <f>'ป.1-3'!O27</f>
        <v>0</v>
      </c>
      <c r="B27" s="1" t="str">
        <f t="shared" si="0"/>
        <v>ดีมาก</v>
      </c>
      <c r="C27" s="1" t="str">
        <f t="shared" si="1"/>
        <v>ดีมาก</v>
      </c>
      <c r="D27" s="1" t="str">
        <f t="shared" si="2"/>
        <v>ดีมาก</v>
      </c>
      <c r="E27" s="1" t="str">
        <f t="shared" si="3"/>
        <v>ดีมาก</v>
      </c>
      <c r="F27" s="1" t="str">
        <f t="shared" si="4"/>
        <v>ดีมาก</v>
      </c>
      <c r="G27" s="1" t="str">
        <f t="shared" si="5"/>
        <v>ดีมาก</v>
      </c>
      <c r="H27" s="1"/>
      <c r="I27" s="1"/>
      <c r="J27" s="1" t="str">
        <f t="shared" si="6"/>
        <v>ดีมาก</v>
      </c>
      <c r="K27" s="1" t="str">
        <f t="shared" si="7"/>
        <v>ดีมาก</v>
      </c>
      <c r="L27" s="1" t="str">
        <f t="shared" si="8"/>
        <v>ดีมาก</v>
      </c>
      <c r="M27" s="1" t="str">
        <f t="shared" si="9"/>
        <v>ดีมาก</v>
      </c>
      <c r="N27" s="1" t="str">
        <f t="shared" si="10"/>
        <v>ดีมาก</v>
      </c>
      <c r="O27" s="1" t="str">
        <f t="shared" si="11"/>
        <v>ดีมาก</v>
      </c>
    </row>
    <row r="28" spans="1:15" ht="23.25">
      <c r="A28" s="4">
        <f>'ป.1-3'!O28</f>
        <v>0</v>
      </c>
      <c r="B28" s="1" t="str">
        <f t="shared" si="0"/>
        <v>ดีมาก</v>
      </c>
      <c r="C28" s="1" t="str">
        <f t="shared" si="1"/>
        <v>ดีมาก</v>
      </c>
      <c r="D28" s="1" t="str">
        <f t="shared" si="2"/>
        <v>ดีมาก</v>
      </c>
      <c r="E28" s="1" t="str">
        <f t="shared" si="3"/>
        <v>ดีมาก</v>
      </c>
      <c r="F28" s="1" t="str">
        <f t="shared" si="4"/>
        <v>ดีมาก</v>
      </c>
      <c r="G28" s="1" t="str">
        <f t="shared" si="5"/>
        <v>ดีมาก</v>
      </c>
      <c r="H28" s="1"/>
      <c r="I28" s="1"/>
      <c r="J28" s="1" t="str">
        <f t="shared" si="6"/>
        <v>ดีมาก</v>
      </c>
      <c r="K28" s="1" t="str">
        <f t="shared" si="7"/>
        <v>ดีมาก</v>
      </c>
      <c r="L28" s="1" t="str">
        <f t="shared" si="8"/>
        <v>ดีมาก</v>
      </c>
      <c r="M28" s="1" t="str">
        <f t="shared" si="9"/>
        <v>ดีมาก</v>
      </c>
      <c r="N28" s="1" t="str">
        <f t="shared" si="10"/>
        <v>ดีมาก</v>
      </c>
      <c r="O28" s="1" t="str">
        <f t="shared" si="11"/>
        <v>ดีมาก</v>
      </c>
    </row>
    <row r="29" spans="1:15" ht="23.25">
      <c r="A29" s="4">
        <f>'ป.1-3'!O29</f>
        <v>0</v>
      </c>
      <c r="B29" s="1" t="str">
        <f t="shared" si="0"/>
        <v>ดีมาก</v>
      </c>
      <c r="C29" s="1" t="str">
        <f t="shared" si="1"/>
        <v>ดีมาก</v>
      </c>
      <c r="D29" s="1" t="str">
        <f t="shared" si="2"/>
        <v>ดีมาก</v>
      </c>
      <c r="E29" s="1" t="str">
        <f t="shared" si="3"/>
        <v>ดีมาก</v>
      </c>
      <c r="F29" s="1" t="str">
        <f t="shared" si="4"/>
        <v>ดีมาก</v>
      </c>
      <c r="G29" s="1" t="str">
        <f t="shared" si="5"/>
        <v>ดีมาก</v>
      </c>
      <c r="H29" s="1"/>
      <c r="I29" s="1"/>
      <c r="J29" s="1" t="str">
        <f t="shared" si="6"/>
        <v>ดีมาก</v>
      </c>
      <c r="K29" s="1" t="str">
        <f t="shared" si="7"/>
        <v>ดีมาก</v>
      </c>
      <c r="L29" s="1" t="str">
        <f t="shared" si="8"/>
        <v>ดีมาก</v>
      </c>
      <c r="M29" s="1" t="str">
        <f t="shared" si="9"/>
        <v>ดีมาก</v>
      </c>
      <c r="N29" s="1" t="str">
        <f t="shared" si="10"/>
        <v>ดีมาก</v>
      </c>
      <c r="O29" s="1" t="str">
        <f t="shared" si="11"/>
        <v>ดีมาก</v>
      </c>
    </row>
    <row r="30" spans="1:15" ht="23.25">
      <c r="A30" s="4">
        <f>'ป.1-3'!O30</f>
        <v>0</v>
      </c>
      <c r="B30" s="1" t="str">
        <f t="shared" si="0"/>
        <v>ดีมาก</v>
      </c>
      <c r="C30" s="1" t="str">
        <f t="shared" si="1"/>
        <v>ดีมาก</v>
      </c>
      <c r="D30" s="1" t="str">
        <f t="shared" si="2"/>
        <v>ดีมาก</v>
      </c>
      <c r="E30" s="1" t="str">
        <f t="shared" si="3"/>
        <v>ดีมาก</v>
      </c>
      <c r="F30" s="1" t="str">
        <f t="shared" si="4"/>
        <v>ดีมาก</v>
      </c>
      <c r="G30" s="1" t="str">
        <f t="shared" si="5"/>
        <v>ดีมาก</v>
      </c>
      <c r="H30" s="1"/>
      <c r="I30" s="1"/>
      <c r="J30" s="1" t="str">
        <f t="shared" si="6"/>
        <v>ดีมาก</v>
      </c>
      <c r="K30" s="1" t="str">
        <f t="shared" si="7"/>
        <v>ดีมาก</v>
      </c>
      <c r="L30" s="1" t="str">
        <f t="shared" si="8"/>
        <v>ดีมาก</v>
      </c>
      <c r="M30" s="1" t="str">
        <f t="shared" si="9"/>
        <v>ดีมาก</v>
      </c>
      <c r="N30" s="1" t="str">
        <f t="shared" si="10"/>
        <v>ดีมาก</v>
      </c>
      <c r="O30" s="1" t="str">
        <f t="shared" si="11"/>
        <v>ดีมาก</v>
      </c>
    </row>
    <row r="31" spans="1:15" ht="23.25">
      <c r="A31" s="4">
        <f>'ป.1-3'!O31</f>
        <v>0</v>
      </c>
      <c r="B31" s="1" t="str">
        <f t="shared" si="0"/>
        <v>ดีมาก</v>
      </c>
      <c r="C31" s="1" t="str">
        <f t="shared" si="1"/>
        <v>ดีมาก</v>
      </c>
      <c r="D31" s="1" t="str">
        <f t="shared" si="2"/>
        <v>ดีมาก</v>
      </c>
      <c r="E31" s="1" t="str">
        <f t="shared" si="3"/>
        <v>ดีมาก</v>
      </c>
      <c r="F31" s="1" t="str">
        <f t="shared" si="4"/>
        <v>ดีมาก</v>
      </c>
      <c r="G31" s="1" t="str">
        <f t="shared" si="5"/>
        <v>ดีมาก</v>
      </c>
      <c r="H31" s="1"/>
      <c r="I31" s="1"/>
      <c r="J31" s="1" t="str">
        <f t="shared" si="6"/>
        <v>ดีมาก</v>
      </c>
      <c r="K31" s="1" t="str">
        <f t="shared" si="7"/>
        <v>ดีมาก</v>
      </c>
      <c r="L31" s="1" t="str">
        <f t="shared" si="8"/>
        <v>ดีมาก</v>
      </c>
      <c r="M31" s="1" t="str">
        <f t="shared" si="9"/>
        <v>ดีมาก</v>
      </c>
      <c r="N31" s="1" t="str">
        <f t="shared" si="10"/>
        <v>ดีมาก</v>
      </c>
      <c r="O31" s="1" t="str">
        <f t="shared" si="11"/>
        <v>ดีมาก</v>
      </c>
    </row>
    <row r="32" spans="1:15" ht="23.25">
      <c r="A32" s="4">
        <f>'ป.1-3'!O32</f>
        <v>0</v>
      </c>
      <c r="B32" s="1" t="str">
        <f t="shared" si="0"/>
        <v>ดีมาก</v>
      </c>
      <c r="C32" s="1" t="str">
        <f t="shared" si="1"/>
        <v>ดีมาก</v>
      </c>
      <c r="D32" s="1" t="str">
        <f t="shared" si="2"/>
        <v>ดีมาก</v>
      </c>
      <c r="E32" s="1" t="str">
        <f t="shared" si="3"/>
        <v>ดีมาก</v>
      </c>
      <c r="F32" s="1" t="str">
        <f t="shared" si="4"/>
        <v>ดีมาก</v>
      </c>
      <c r="G32" s="1" t="str">
        <f t="shared" si="5"/>
        <v>ดีมาก</v>
      </c>
      <c r="H32" s="1"/>
      <c r="I32" s="1"/>
      <c r="J32" s="1" t="str">
        <f t="shared" si="6"/>
        <v>ดีมาก</v>
      </c>
      <c r="K32" s="1" t="str">
        <f t="shared" si="7"/>
        <v>ดีมาก</v>
      </c>
      <c r="L32" s="1" t="str">
        <f t="shared" si="8"/>
        <v>ดีมาก</v>
      </c>
      <c r="M32" s="1" t="str">
        <f t="shared" si="9"/>
        <v>ดีมาก</v>
      </c>
      <c r="N32" s="1" t="str">
        <f t="shared" si="10"/>
        <v>ดีมาก</v>
      </c>
      <c r="O32" s="1" t="str">
        <f t="shared" si="11"/>
        <v>ดีมาก</v>
      </c>
    </row>
    <row r="33" spans="1:15" ht="23.25">
      <c r="A33" s="4">
        <f>'ป.1-3'!O33</f>
        <v>0</v>
      </c>
      <c r="B33" s="1" t="str">
        <f t="shared" si="0"/>
        <v>ดีมาก</v>
      </c>
      <c r="C33" s="1" t="str">
        <f t="shared" si="1"/>
        <v>ดีมาก</v>
      </c>
      <c r="D33" s="1" t="str">
        <f t="shared" si="2"/>
        <v>ดีมาก</v>
      </c>
      <c r="E33" s="1" t="str">
        <f t="shared" si="3"/>
        <v>ดีมาก</v>
      </c>
      <c r="F33" s="1" t="str">
        <f t="shared" si="4"/>
        <v>ดีมาก</v>
      </c>
      <c r="G33" s="1" t="str">
        <f t="shared" si="5"/>
        <v>ดีมาก</v>
      </c>
      <c r="H33" s="1"/>
      <c r="I33" s="1"/>
      <c r="J33" s="1" t="str">
        <f t="shared" si="6"/>
        <v>ดีมาก</v>
      </c>
      <c r="K33" s="1" t="str">
        <f t="shared" si="7"/>
        <v>ดีมาก</v>
      </c>
      <c r="L33" s="1" t="str">
        <f t="shared" si="8"/>
        <v>ดีมาก</v>
      </c>
      <c r="M33" s="1" t="str">
        <f t="shared" si="9"/>
        <v>ดีมาก</v>
      </c>
      <c r="N33" s="1" t="str">
        <f t="shared" si="10"/>
        <v>ดีมาก</v>
      </c>
      <c r="O33" s="1" t="str">
        <f t="shared" si="11"/>
        <v>ดีมาก</v>
      </c>
    </row>
  </sheetData>
  <mergeCells count="2">
    <mergeCell ref="B2:G2"/>
    <mergeCell ref="J2:O2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D18" sqref="D18"/>
    </sheetView>
  </sheetViews>
  <sheetFormatPr defaultColWidth="9.140625" defaultRowHeight="23.25"/>
  <cols>
    <col min="1" max="1" width="12.8515625" style="1" customWidth="1"/>
  </cols>
  <sheetData>
    <row r="1" spans="1:15" ht="23.25">
      <c r="A1" s="9"/>
      <c r="B1" s="28" t="s">
        <v>30</v>
      </c>
      <c r="C1" s="28"/>
      <c r="D1" s="28"/>
      <c r="E1" s="28"/>
      <c r="F1" s="28"/>
      <c r="G1" s="28"/>
      <c r="J1" s="28" t="s">
        <v>30</v>
      </c>
      <c r="K1" s="28"/>
      <c r="L1" s="28"/>
      <c r="M1" s="28"/>
      <c r="N1" s="28"/>
      <c r="O1" s="28"/>
    </row>
    <row r="2" spans="2:15" ht="23.25">
      <c r="B2" s="26"/>
      <c r="C2" s="26"/>
      <c r="D2" s="26"/>
      <c r="E2" s="26"/>
      <c r="F2" s="26"/>
      <c r="G2" s="26"/>
      <c r="H2" s="6"/>
      <c r="I2" s="6"/>
      <c r="J2" s="26"/>
      <c r="K2" s="26"/>
      <c r="L2" s="26"/>
      <c r="M2" s="26"/>
      <c r="N2" s="26"/>
      <c r="O2" s="26"/>
    </row>
    <row r="3" spans="1:15" s="1" customFormat="1" ht="23.25">
      <c r="A3" s="5" t="s">
        <v>25</v>
      </c>
      <c r="B3" s="8">
        <v>7</v>
      </c>
      <c r="C3" s="8">
        <v>8</v>
      </c>
      <c r="D3" s="8">
        <v>9</v>
      </c>
      <c r="E3" s="8">
        <v>10</v>
      </c>
      <c r="F3" s="8">
        <v>11</v>
      </c>
      <c r="G3" s="8">
        <v>12</v>
      </c>
      <c r="J3" s="8">
        <v>7</v>
      </c>
      <c r="K3" s="8">
        <v>8</v>
      </c>
      <c r="L3" s="8">
        <v>9</v>
      </c>
      <c r="M3" s="8">
        <v>10</v>
      </c>
      <c r="N3" s="8">
        <v>11</v>
      </c>
      <c r="O3" s="8">
        <v>12</v>
      </c>
    </row>
    <row r="4" spans="1:15" s="1" customFormat="1" ht="23.25">
      <c r="A4" s="4">
        <f>'ป.1-3'!Q4</f>
        <v>10</v>
      </c>
      <c r="B4" s="1" t="str">
        <f>IF($A4&gt;=13.8,"ต่ำมาก",IF($A4&gt;=12.68,"ต่ำ",IF($A4&gt;=10.41,"ปานกลาง",IF($A4&gt;=9.29,"ดี","ดีมาก"))))</f>
        <v>ดี</v>
      </c>
      <c r="C4" s="1" t="str">
        <f>IF($A4&gt;=13,"ต่ำมาก",IF($A4&gt;=11.84,"ต่ำ",IF($A4&gt;=9.51,"ปานกลาง",IF($A4&gt;=8.35,"ดี","ดีมาก"))))</f>
        <v>ปานกลาง</v>
      </c>
      <c r="D4" s="1" t="str">
        <f>IF($A4&gt;=11.81,"ต่ำมาก",IF($A4&gt;=11.03,"ต่ำ",IF($A4&gt;=9.46,"ปานกลาง",IF($A4&gt;=8.68,"ดี","ดีมาก"))))</f>
        <v>ปานกลาง</v>
      </c>
      <c r="E4" s="1" t="str">
        <f>IF($A4&gt;=10.85,"ต่ำมาก",IF($A4&gt;=10.16,"ต่ำ",IF($A4&gt;=8.77,"ปานกลาง",IF($A4&gt;=8.08,"ดี","ดีมาก"))))</f>
        <v>ปานกลาง</v>
      </c>
      <c r="F4" s="1" t="str">
        <f>IF($A4&gt;=11.33,"ต่ำมาก",IF($A4&gt;=10.29,"ต่ำ",IF($A4&gt;=8.18,"ปานกลาง",IF($A4&gt;=7.14,"ดี","ดีมาก"))))</f>
        <v>ปานกลาง</v>
      </c>
      <c r="G4" s="1" t="str">
        <f>IF($A4&gt;=10.07,"ต่ำมาก",IF($A4&gt;=9.44,"ต่ำ",IF($A4&gt;=8.15,"ปานกลาง",IF($A4&gt;=7.52,"ดี","ดีมาก"))))</f>
        <v>ต่ำ</v>
      </c>
      <c r="J4" s="1" t="str">
        <f>IF($A4&gt;=14.97,"ต่ำมาก",IF($A4&gt;=13.74,"ต่ำ",IF($A4&gt;=11.27,"ปานกลาง",IF($A4&gt;=10.04,"ดี","ดีมาก"))))</f>
        <v>ดีมาก</v>
      </c>
      <c r="K4" s="1" t="str">
        <f>IF($A4&gt;=15.19,"ต่ำมาก",IF($A4&gt;=13.43,"ต่ำ",IF($A4&gt;=9.88,"ปานกลาง",IF($A4&gt;=8.12,"ดี","ดีมาก"))))</f>
        <v>ปานกลาง</v>
      </c>
      <c r="L4" s="1" t="str">
        <f>IF($A4&gt;=13.26,"ต่ำมาก",IF($A4&gt;=12.15,"ต่ำ",IF($A4&gt;=9.9,"ปานกลาง",IF($A4&gt;=8.79,"ดี","ดีมาก"))))</f>
        <v>ปานกลาง</v>
      </c>
      <c r="M4" s="1" t="str">
        <f>IF($A4&gt;=12.24,"ต่ำมาก",IF($A4&gt;=11.22,"ต่ำ",IF($A4&gt;=9.15,"ปานกลาง",IF($A4&gt;=8.13,"ดี","ดีมาก"))))</f>
        <v>ปานกลาง</v>
      </c>
      <c r="N4" s="1" t="str">
        <f>IF($A4&gt;=12.31,"ต่ำมาก",IF($A4&gt;=11.11,"ต่ำ",IF($A4&gt;=8.7,"ปานกลาง",IF($A4&gt;=7.5,"ดี","ดีมาก"))))</f>
        <v>ปานกลาง</v>
      </c>
      <c r="O4" s="1" t="str">
        <f>IF($A4&gt;=11.44,"ต่ำมาก",IF($A4&gt;=10.64,"ต่ำ",IF($A4&gt;=9.01,"ปานกลาง",IF($A4&gt;=8.21,"ดี","ดีมาก"))))</f>
        <v>ปานกลาง</v>
      </c>
    </row>
    <row r="5" spans="1:15" ht="23.25">
      <c r="A5" s="4">
        <f>'ป.1-3'!Q5</f>
        <v>11</v>
      </c>
      <c r="B5" s="1" t="str">
        <f aca="true" t="shared" si="0" ref="B5:B33">IF($A5&gt;=13.8,"ต่ำมาก",IF($A5&gt;=12.68,"ต่ำ",IF($A5&gt;=10.41,"ปานกลาง",IF($A5&gt;=9.29,"ดี","ดีมาก"))))</f>
        <v>ปานกลาง</v>
      </c>
      <c r="C5" s="1" t="str">
        <f aca="true" t="shared" si="1" ref="C5:C33">IF($A5&gt;=13,"ต่ำมาก",IF($A5&gt;=11.84,"ต่ำ",IF($A5&gt;=9.51,"ปานกลาง",IF($A5&gt;=8.35,"ดี","ดีมาก"))))</f>
        <v>ปานกลาง</v>
      </c>
      <c r="D5" s="1" t="str">
        <f aca="true" t="shared" si="2" ref="D5:D33">IF($A5&gt;=11.81,"ต่ำมาก",IF($A5&gt;=11.03,"ต่ำ",IF($A5&gt;=9.46,"ปานกลาง",IF($A5&gt;=8.68,"ดี","ดีมาก"))))</f>
        <v>ปานกลาง</v>
      </c>
      <c r="E5" s="1" t="str">
        <f aca="true" t="shared" si="3" ref="E5:E33">IF($A5&gt;=10.85,"ต่ำมาก",IF($A5&gt;=10.16,"ต่ำ",IF($A5&gt;=8.77,"ปานกลาง",IF($A5&gt;=8.08,"ดี","ดีมาก"))))</f>
        <v>ต่ำมาก</v>
      </c>
      <c r="F5" s="1" t="str">
        <f aca="true" t="shared" si="4" ref="F5:F33">IF($A5&gt;=11.33,"ต่ำมาก",IF($A5&gt;=10.29,"ต่ำ",IF($A5&gt;=8.18,"ปานกลาง",IF($A5&gt;=7.14,"ดี","ดีมาก"))))</f>
        <v>ต่ำ</v>
      </c>
      <c r="G5" s="1" t="str">
        <f aca="true" t="shared" si="5" ref="G5:G33">IF($A5&gt;=10.07,"ต่ำมาก",IF($A5&gt;=9.44,"ต่ำ",IF($A5&gt;=8.15,"ปานกลาง",IF($A5&gt;=7.52,"ดี","ดีมาก"))))</f>
        <v>ต่ำมาก</v>
      </c>
      <c r="H5" s="1"/>
      <c r="I5" s="1"/>
      <c r="J5" s="1" t="str">
        <f aca="true" t="shared" si="6" ref="J5:J33">IF($A5&gt;=14.97,"ต่ำมาก",IF($A5&gt;=13.74,"ต่ำ",IF($A5&gt;=11.27,"ปานกลาง",IF($A5&gt;=10.04,"ดี","ดีมาก"))))</f>
        <v>ดี</v>
      </c>
      <c r="K5" s="1" t="str">
        <f aca="true" t="shared" si="7" ref="K5:K33">IF($A5&gt;=15.19,"ต่ำมาก",IF($A5&gt;=13.43,"ต่ำ",IF($A5&gt;=9.88,"ปานกลาง",IF($A5&gt;=8.12,"ดี","ดีมาก"))))</f>
        <v>ปานกลาง</v>
      </c>
      <c r="L5" s="1" t="str">
        <f aca="true" t="shared" si="8" ref="L5:L33">IF($A5&gt;=13.26,"ต่ำมาก",IF($A5&gt;=12.15,"ต่ำ",IF($A5&gt;=9.9,"ปานกลาง",IF($A5&gt;=8.79,"ดี","ดีมาก"))))</f>
        <v>ปานกลาง</v>
      </c>
      <c r="M5" s="1" t="str">
        <f aca="true" t="shared" si="9" ref="M5:M33">IF($A5&gt;=12.24,"ต่ำมาก",IF($A5&gt;=11.22,"ต่ำ",IF($A5&gt;=9.15,"ปานกลาง",IF($A5&gt;=8.13,"ดี","ดีมาก"))))</f>
        <v>ปานกลาง</v>
      </c>
      <c r="N5" s="1" t="str">
        <f aca="true" t="shared" si="10" ref="N5:N33">IF($A5&gt;=12.31,"ต่ำมาก",IF($A5&gt;=11.11,"ต่ำ",IF($A5&gt;=8.7,"ปานกลาง",IF($A5&gt;=7.5,"ดี","ดีมาก"))))</f>
        <v>ปานกลาง</v>
      </c>
      <c r="O5" s="1" t="str">
        <f aca="true" t="shared" si="11" ref="O5:O33">IF($A5&gt;=11.44,"ต่ำมาก",IF($A5&gt;=10.64,"ต่ำ",IF($A5&gt;=9.01,"ปานกลาง",IF($A5&gt;=8.21,"ดี","ดีมาก"))))</f>
        <v>ต่ำ</v>
      </c>
    </row>
    <row r="6" spans="1:15" ht="23.25">
      <c r="A6" s="4">
        <f>'ป.1-3'!Q6</f>
        <v>0</v>
      </c>
      <c r="B6" s="1" t="str">
        <f t="shared" si="0"/>
        <v>ดีมาก</v>
      </c>
      <c r="C6" s="1" t="str">
        <f t="shared" si="1"/>
        <v>ดีมาก</v>
      </c>
      <c r="D6" s="1" t="str">
        <f t="shared" si="2"/>
        <v>ดีมาก</v>
      </c>
      <c r="E6" s="1" t="str">
        <f t="shared" si="3"/>
        <v>ดีมาก</v>
      </c>
      <c r="F6" s="1" t="str">
        <f t="shared" si="4"/>
        <v>ดีมาก</v>
      </c>
      <c r="G6" s="1" t="str">
        <f t="shared" si="5"/>
        <v>ดีมาก</v>
      </c>
      <c r="H6" s="1"/>
      <c r="I6" s="1"/>
      <c r="J6" s="1" t="str">
        <f t="shared" si="6"/>
        <v>ดีมาก</v>
      </c>
      <c r="K6" s="1" t="str">
        <f t="shared" si="7"/>
        <v>ดีมาก</v>
      </c>
      <c r="L6" s="1" t="str">
        <f t="shared" si="8"/>
        <v>ดีมาก</v>
      </c>
      <c r="M6" s="1" t="str">
        <f t="shared" si="9"/>
        <v>ดีมาก</v>
      </c>
      <c r="N6" s="1" t="str">
        <f t="shared" si="10"/>
        <v>ดีมาก</v>
      </c>
      <c r="O6" s="1" t="str">
        <f t="shared" si="11"/>
        <v>ดีมาก</v>
      </c>
    </row>
    <row r="7" spans="1:15" ht="23.25">
      <c r="A7" s="4">
        <f>'ป.1-3'!Q7</f>
        <v>0</v>
      </c>
      <c r="B7" s="1" t="str">
        <f t="shared" si="0"/>
        <v>ดีมาก</v>
      </c>
      <c r="C7" s="1" t="str">
        <f t="shared" si="1"/>
        <v>ดีมาก</v>
      </c>
      <c r="D7" s="1" t="str">
        <f t="shared" si="2"/>
        <v>ดีมาก</v>
      </c>
      <c r="E7" s="1" t="str">
        <f t="shared" si="3"/>
        <v>ดีมาก</v>
      </c>
      <c r="F7" s="1" t="str">
        <f t="shared" si="4"/>
        <v>ดีมาก</v>
      </c>
      <c r="G7" s="1" t="str">
        <f t="shared" si="5"/>
        <v>ดีมาก</v>
      </c>
      <c r="H7" s="1"/>
      <c r="I7" s="1"/>
      <c r="J7" s="1" t="str">
        <f t="shared" si="6"/>
        <v>ดีมาก</v>
      </c>
      <c r="K7" s="1" t="str">
        <f t="shared" si="7"/>
        <v>ดีมาก</v>
      </c>
      <c r="L7" s="1" t="str">
        <f t="shared" si="8"/>
        <v>ดีมาก</v>
      </c>
      <c r="M7" s="1" t="str">
        <f t="shared" si="9"/>
        <v>ดีมาก</v>
      </c>
      <c r="N7" s="1" t="str">
        <f t="shared" si="10"/>
        <v>ดีมาก</v>
      </c>
      <c r="O7" s="1" t="str">
        <f t="shared" si="11"/>
        <v>ดีมาก</v>
      </c>
    </row>
    <row r="8" spans="1:15" ht="23.25">
      <c r="A8" s="4">
        <f>'ป.1-3'!Q8</f>
        <v>0</v>
      </c>
      <c r="B8" s="1" t="str">
        <f t="shared" si="0"/>
        <v>ดีมาก</v>
      </c>
      <c r="C8" s="1" t="str">
        <f t="shared" si="1"/>
        <v>ดีมาก</v>
      </c>
      <c r="D8" s="1" t="str">
        <f t="shared" si="2"/>
        <v>ดีมาก</v>
      </c>
      <c r="E8" s="1" t="str">
        <f t="shared" si="3"/>
        <v>ดีมาก</v>
      </c>
      <c r="F8" s="1" t="str">
        <f t="shared" si="4"/>
        <v>ดีมาก</v>
      </c>
      <c r="G8" s="1" t="str">
        <f t="shared" si="5"/>
        <v>ดีมาก</v>
      </c>
      <c r="H8" s="1"/>
      <c r="I8" s="1"/>
      <c r="J8" s="1" t="str">
        <f t="shared" si="6"/>
        <v>ดีมาก</v>
      </c>
      <c r="K8" s="1" t="str">
        <f t="shared" si="7"/>
        <v>ดีมาก</v>
      </c>
      <c r="L8" s="1" t="str">
        <f t="shared" si="8"/>
        <v>ดีมาก</v>
      </c>
      <c r="M8" s="1" t="str">
        <f t="shared" si="9"/>
        <v>ดีมาก</v>
      </c>
      <c r="N8" s="1" t="str">
        <f t="shared" si="10"/>
        <v>ดีมาก</v>
      </c>
      <c r="O8" s="1" t="str">
        <f t="shared" si="11"/>
        <v>ดีมาก</v>
      </c>
    </row>
    <row r="9" spans="1:15" ht="23.25">
      <c r="A9" s="4">
        <f>'ป.1-3'!Q9</f>
        <v>0</v>
      </c>
      <c r="B9" s="1" t="str">
        <f t="shared" si="0"/>
        <v>ดีมาก</v>
      </c>
      <c r="C9" s="1" t="str">
        <f t="shared" si="1"/>
        <v>ดีมาก</v>
      </c>
      <c r="D9" s="1" t="str">
        <f t="shared" si="2"/>
        <v>ดีมาก</v>
      </c>
      <c r="E9" s="1" t="str">
        <f t="shared" si="3"/>
        <v>ดีมาก</v>
      </c>
      <c r="F9" s="1" t="str">
        <f t="shared" si="4"/>
        <v>ดีมาก</v>
      </c>
      <c r="G9" s="1" t="str">
        <f t="shared" si="5"/>
        <v>ดีมาก</v>
      </c>
      <c r="H9" s="1"/>
      <c r="I9" s="1"/>
      <c r="J9" s="1" t="str">
        <f t="shared" si="6"/>
        <v>ดีมาก</v>
      </c>
      <c r="K9" s="1" t="str">
        <f t="shared" si="7"/>
        <v>ดีมาก</v>
      </c>
      <c r="L9" s="1" t="str">
        <f t="shared" si="8"/>
        <v>ดีมาก</v>
      </c>
      <c r="M9" s="1" t="str">
        <f t="shared" si="9"/>
        <v>ดีมาก</v>
      </c>
      <c r="N9" s="1" t="str">
        <f t="shared" si="10"/>
        <v>ดีมาก</v>
      </c>
      <c r="O9" s="1" t="str">
        <f t="shared" si="11"/>
        <v>ดีมาก</v>
      </c>
    </row>
    <row r="10" spans="1:15" ht="23.25">
      <c r="A10" s="4">
        <f>'ป.1-3'!Q10</f>
        <v>0</v>
      </c>
      <c r="B10" s="1" t="str">
        <f t="shared" si="0"/>
        <v>ดีมาก</v>
      </c>
      <c r="C10" s="1" t="str">
        <f t="shared" si="1"/>
        <v>ดีมาก</v>
      </c>
      <c r="D10" s="1" t="str">
        <f t="shared" si="2"/>
        <v>ดีมาก</v>
      </c>
      <c r="E10" s="1" t="str">
        <f t="shared" si="3"/>
        <v>ดีมาก</v>
      </c>
      <c r="F10" s="1" t="str">
        <f t="shared" si="4"/>
        <v>ดีมาก</v>
      </c>
      <c r="G10" s="1" t="str">
        <f t="shared" si="5"/>
        <v>ดีมาก</v>
      </c>
      <c r="H10" s="1"/>
      <c r="I10" s="1"/>
      <c r="J10" s="1" t="str">
        <f t="shared" si="6"/>
        <v>ดีมาก</v>
      </c>
      <c r="K10" s="1" t="str">
        <f t="shared" si="7"/>
        <v>ดีมาก</v>
      </c>
      <c r="L10" s="1" t="str">
        <f t="shared" si="8"/>
        <v>ดีมาก</v>
      </c>
      <c r="M10" s="1" t="str">
        <f t="shared" si="9"/>
        <v>ดีมาก</v>
      </c>
      <c r="N10" s="1" t="str">
        <f t="shared" si="10"/>
        <v>ดีมาก</v>
      </c>
      <c r="O10" s="1" t="str">
        <f t="shared" si="11"/>
        <v>ดีมาก</v>
      </c>
    </row>
    <row r="11" spans="1:15" ht="23.25">
      <c r="A11" s="4">
        <f>'ป.1-3'!Q11</f>
        <v>0</v>
      </c>
      <c r="B11" s="1" t="str">
        <f t="shared" si="0"/>
        <v>ดีมาก</v>
      </c>
      <c r="C11" s="1" t="str">
        <f t="shared" si="1"/>
        <v>ดีมาก</v>
      </c>
      <c r="D11" s="1" t="str">
        <f t="shared" si="2"/>
        <v>ดีมาก</v>
      </c>
      <c r="E11" s="1" t="str">
        <f t="shared" si="3"/>
        <v>ดีมาก</v>
      </c>
      <c r="F11" s="1" t="str">
        <f t="shared" si="4"/>
        <v>ดีมาก</v>
      </c>
      <c r="G11" s="1" t="str">
        <f t="shared" si="5"/>
        <v>ดีมาก</v>
      </c>
      <c r="H11" s="1"/>
      <c r="I11" s="1"/>
      <c r="J11" s="1" t="str">
        <f t="shared" si="6"/>
        <v>ดีมาก</v>
      </c>
      <c r="K11" s="1" t="str">
        <f t="shared" si="7"/>
        <v>ดีมาก</v>
      </c>
      <c r="L11" s="1" t="str">
        <f t="shared" si="8"/>
        <v>ดีมาก</v>
      </c>
      <c r="M11" s="1" t="str">
        <f t="shared" si="9"/>
        <v>ดีมาก</v>
      </c>
      <c r="N11" s="1" t="str">
        <f t="shared" si="10"/>
        <v>ดีมาก</v>
      </c>
      <c r="O11" s="1" t="str">
        <f t="shared" si="11"/>
        <v>ดีมาก</v>
      </c>
    </row>
    <row r="12" spans="1:15" ht="23.25">
      <c r="A12" s="4">
        <f>'ป.1-3'!Q12</f>
        <v>0</v>
      </c>
      <c r="B12" s="1" t="str">
        <f t="shared" si="0"/>
        <v>ดีมาก</v>
      </c>
      <c r="C12" s="1" t="str">
        <f t="shared" si="1"/>
        <v>ดีมาก</v>
      </c>
      <c r="D12" s="1" t="str">
        <f t="shared" si="2"/>
        <v>ดีมาก</v>
      </c>
      <c r="E12" s="1" t="str">
        <f t="shared" si="3"/>
        <v>ดีมาก</v>
      </c>
      <c r="F12" s="1" t="str">
        <f t="shared" si="4"/>
        <v>ดีมาก</v>
      </c>
      <c r="G12" s="1" t="str">
        <f t="shared" si="5"/>
        <v>ดีมาก</v>
      </c>
      <c r="H12" s="1"/>
      <c r="I12" s="1"/>
      <c r="J12" s="1" t="str">
        <f t="shared" si="6"/>
        <v>ดีมาก</v>
      </c>
      <c r="K12" s="1" t="str">
        <f t="shared" si="7"/>
        <v>ดีมาก</v>
      </c>
      <c r="L12" s="1" t="str">
        <f t="shared" si="8"/>
        <v>ดีมาก</v>
      </c>
      <c r="M12" s="1" t="str">
        <f t="shared" si="9"/>
        <v>ดีมาก</v>
      </c>
      <c r="N12" s="1" t="str">
        <f t="shared" si="10"/>
        <v>ดีมาก</v>
      </c>
      <c r="O12" s="1" t="str">
        <f t="shared" si="11"/>
        <v>ดีมาก</v>
      </c>
    </row>
    <row r="13" spans="1:15" ht="23.25">
      <c r="A13" s="4">
        <f>'ป.1-3'!Q13</f>
        <v>0</v>
      </c>
      <c r="B13" s="1" t="str">
        <f t="shared" si="0"/>
        <v>ดีมาก</v>
      </c>
      <c r="C13" s="1" t="str">
        <f t="shared" si="1"/>
        <v>ดีมาก</v>
      </c>
      <c r="D13" s="1" t="str">
        <f t="shared" si="2"/>
        <v>ดีมาก</v>
      </c>
      <c r="E13" s="1" t="str">
        <f t="shared" si="3"/>
        <v>ดีมาก</v>
      </c>
      <c r="F13" s="1" t="str">
        <f t="shared" si="4"/>
        <v>ดีมาก</v>
      </c>
      <c r="G13" s="1" t="str">
        <f t="shared" si="5"/>
        <v>ดีมาก</v>
      </c>
      <c r="H13" s="1"/>
      <c r="I13" s="1"/>
      <c r="J13" s="1" t="str">
        <f t="shared" si="6"/>
        <v>ดีมาก</v>
      </c>
      <c r="K13" s="1" t="str">
        <f t="shared" si="7"/>
        <v>ดีมาก</v>
      </c>
      <c r="L13" s="1" t="str">
        <f t="shared" si="8"/>
        <v>ดีมาก</v>
      </c>
      <c r="M13" s="1" t="str">
        <f t="shared" si="9"/>
        <v>ดีมาก</v>
      </c>
      <c r="N13" s="1" t="str">
        <f t="shared" si="10"/>
        <v>ดีมาก</v>
      </c>
      <c r="O13" s="1" t="str">
        <f t="shared" si="11"/>
        <v>ดีมาก</v>
      </c>
    </row>
    <row r="14" spans="1:15" ht="23.25">
      <c r="A14" s="4">
        <f>'ป.1-3'!Q14</f>
        <v>0</v>
      </c>
      <c r="B14" s="1" t="str">
        <f t="shared" si="0"/>
        <v>ดีมาก</v>
      </c>
      <c r="C14" s="1" t="str">
        <f t="shared" si="1"/>
        <v>ดีมาก</v>
      </c>
      <c r="D14" s="1" t="str">
        <f t="shared" si="2"/>
        <v>ดีมาก</v>
      </c>
      <c r="E14" s="1" t="str">
        <f t="shared" si="3"/>
        <v>ดีมาก</v>
      </c>
      <c r="F14" s="1" t="str">
        <f t="shared" si="4"/>
        <v>ดีมาก</v>
      </c>
      <c r="G14" s="1" t="str">
        <f t="shared" si="5"/>
        <v>ดีมาก</v>
      </c>
      <c r="H14" s="1"/>
      <c r="I14" s="1"/>
      <c r="J14" s="1" t="str">
        <f t="shared" si="6"/>
        <v>ดีมาก</v>
      </c>
      <c r="K14" s="1" t="str">
        <f t="shared" si="7"/>
        <v>ดีมาก</v>
      </c>
      <c r="L14" s="1" t="str">
        <f t="shared" si="8"/>
        <v>ดีมาก</v>
      </c>
      <c r="M14" s="1" t="str">
        <f t="shared" si="9"/>
        <v>ดีมาก</v>
      </c>
      <c r="N14" s="1" t="str">
        <f t="shared" si="10"/>
        <v>ดีมาก</v>
      </c>
      <c r="O14" s="1" t="str">
        <f t="shared" si="11"/>
        <v>ดีมาก</v>
      </c>
    </row>
    <row r="15" spans="1:15" ht="23.25">
      <c r="A15" s="4">
        <f>'ป.1-3'!Q15</f>
        <v>0</v>
      </c>
      <c r="B15" s="1" t="str">
        <f t="shared" si="0"/>
        <v>ดีมาก</v>
      </c>
      <c r="C15" s="1" t="str">
        <f t="shared" si="1"/>
        <v>ดีมาก</v>
      </c>
      <c r="D15" s="1" t="str">
        <f t="shared" si="2"/>
        <v>ดีมาก</v>
      </c>
      <c r="E15" s="1" t="str">
        <f t="shared" si="3"/>
        <v>ดีมาก</v>
      </c>
      <c r="F15" s="1" t="str">
        <f t="shared" si="4"/>
        <v>ดีมาก</v>
      </c>
      <c r="G15" s="1" t="str">
        <f t="shared" si="5"/>
        <v>ดีมาก</v>
      </c>
      <c r="H15" s="1"/>
      <c r="I15" s="1"/>
      <c r="J15" s="1" t="str">
        <f t="shared" si="6"/>
        <v>ดีมาก</v>
      </c>
      <c r="K15" s="1" t="str">
        <f t="shared" si="7"/>
        <v>ดีมาก</v>
      </c>
      <c r="L15" s="1" t="str">
        <f t="shared" si="8"/>
        <v>ดีมาก</v>
      </c>
      <c r="M15" s="1" t="str">
        <f t="shared" si="9"/>
        <v>ดีมาก</v>
      </c>
      <c r="N15" s="1" t="str">
        <f t="shared" si="10"/>
        <v>ดีมาก</v>
      </c>
      <c r="O15" s="1" t="str">
        <f t="shared" si="11"/>
        <v>ดีมาก</v>
      </c>
    </row>
    <row r="16" spans="1:15" ht="23.25">
      <c r="A16" s="4">
        <f>'ป.1-3'!Q16</f>
        <v>0</v>
      </c>
      <c r="B16" s="1" t="str">
        <f t="shared" si="0"/>
        <v>ดีมาก</v>
      </c>
      <c r="C16" s="1" t="str">
        <f t="shared" si="1"/>
        <v>ดีมาก</v>
      </c>
      <c r="D16" s="1" t="str">
        <f t="shared" si="2"/>
        <v>ดีมาก</v>
      </c>
      <c r="E16" s="1" t="str">
        <f t="shared" si="3"/>
        <v>ดีมาก</v>
      </c>
      <c r="F16" s="1" t="str">
        <f t="shared" si="4"/>
        <v>ดีมาก</v>
      </c>
      <c r="G16" s="1" t="str">
        <f t="shared" si="5"/>
        <v>ดีมาก</v>
      </c>
      <c r="H16" s="1"/>
      <c r="I16" s="1"/>
      <c r="J16" s="1" t="str">
        <f t="shared" si="6"/>
        <v>ดีมาก</v>
      </c>
      <c r="K16" s="1" t="str">
        <f t="shared" si="7"/>
        <v>ดีมาก</v>
      </c>
      <c r="L16" s="1" t="str">
        <f t="shared" si="8"/>
        <v>ดีมาก</v>
      </c>
      <c r="M16" s="1" t="str">
        <f t="shared" si="9"/>
        <v>ดีมาก</v>
      </c>
      <c r="N16" s="1" t="str">
        <f t="shared" si="10"/>
        <v>ดีมาก</v>
      </c>
      <c r="O16" s="1" t="str">
        <f t="shared" si="11"/>
        <v>ดีมาก</v>
      </c>
    </row>
    <row r="17" spans="1:15" ht="23.25">
      <c r="A17" s="4">
        <f>'ป.1-3'!Q17</f>
        <v>0</v>
      </c>
      <c r="B17" s="1" t="str">
        <f t="shared" si="0"/>
        <v>ดีมาก</v>
      </c>
      <c r="C17" s="1" t="str">
        <f t="shared" si="1"/>
        <v>ดีมาก</v>
      </c>
      <c r="D17" s="1" t="str">
        <f t="shared" si="2"/>
        <v>ดีมาก</v>
      </c>
      <c r="E17" s="1" t="str">
        <f t="shared" si="3"/>
        <v>ดีมาก</v>
      </c>
      <c r="F17" s="1" t="str">
        <f t="shared" si="4"/>
        <v>ดีมาก</v>
      </c>
      <c r="G17" s="1" t="str">
        <f t="shared" si="5"/>
        <v>ดีมาก</v>
      </c>
      <c r="H17" s="1"/>
      <c r="I17" s="1"/>
      <c r="J17" s="1" t="str">
        <f t="shared" si="6"/>
        <v>ดีมาก</v>
      </c>
      <c r="K17" s="1" t="str">
        <f t="shared" si="7"/>
        <v>ดีมาก</v>
      </c>
      <c r="L17" s="1" t="str">
        <f t="shared" si="8"/>
        <v>ดีมาก</v>
      </c>
      <c r="M17" s="1" t="str">
        <f t="shared" si="9"/>
        <v>ดีมาก</v>
      </c>
      <c r="N17" s="1" t="str">
        <f t="shared" si="10"/>
        <v>ดีมาก</v>
      </c>
      <c r="O17" s="1" t="str">
        <f t="shared" si="11"/>
        <v>ดีมาก</v>
      </c>
    </row>
    <row r="18" spans="1:15" ht="23.25">
      <c r="A18" s="4">
        <f>'ป.1-3'!Q18</f>
        <v>0</v>
      </c>
      <c r="B18" s="1" t="str">
        <f t="shared" si="0"/>
        <v>ดีมาก</v>
      </c>
      <c r="C18" s="1" t="str">
        <f t="shared" si="1"/>
        <v>ดีมาก</v>
      </c>
      <c r="D18" s="1" t="str">
        <f t="shared" si="2"/>
        <v>ดีมาก</v>
      </c>
      <c r="E18" s="1" t="str">
        <f t="shared" si="3"/>
        <v>ดีมาก</v>
      </c>
      <c r="F18" s="1" t="str">
        <f t="shared" si="4"/>
        <v>ดีมาก</v>
      </c>
      <c r="G18" s="1" t="str">
        <f t="shared" si="5"/>
        <v>ดีมาก</v>
      </c>
      <c r="H18" s="1"/>
      <c r="I18" s="1"/>
      <c r="J18" s="1" t="str">
        <f t="shared" si="6"/>
        <v>ดีมาก</v>
      </c>
      <c r="K18" s="1" t="str">
        <f t="shared" si="7"/>
        <v>ดีมาก</v>
      </c>
      <c r="L18" s="1" t="str">
        <f t="shared" si="8"/>
        <v>ดีมาก</v>
      </c>
      <c r="M18" s="1" t="str">
        <f t="shared" si="9"/>
        <v>ดีมาก</v>
      </c>
      <c r="N18" s="1" t="str">
        <f t="shared" si="10"/>
        <v>ดีมาก</v>
      </c>
      <c r="O18" s="1" t="str">
        <f t="shared" si="11"/>
        <v>ดีมาก</v>
      </c>
    </row>
    <row r="19" spans="1:15" ht="23.25">
      <c r="A19" s="4">
        <f>'ป.1-3'!Q19</f>
        <v>0</v>
      </c>
      <c r="B19" s="1" t="str">
        <f t="shared" si="0"/>
        <v>ดีมาก</v>
      </c>
      <c r="C19" s="1" t="str">
        <f t="shared" si="1"/>
        <v>ดีมาก</v>
      </c>
      <c r="D19" s="1" t="str">
        <f t="shared" si="2"/>
        <v>ดีมาก</v>
      </c>
      <c r="E19" s="1" t="str">
        <f t="shared" si="3"/>
        <v>ดีมาก</v>
      </c>
      <c r="F19" s="1" t="str">
        <f t="shared" si="4"/>
        <v>ดีมาก</v>
      </c>
      <c r="G19" s="1" t="str">
        <f t="shared" si="5"/>
        <v>ดีมาก</v>
      </c>
      <c r="H19" s="1"/>
      <c r="I19" s="1"/>
      <c r="J19" s="1" t="str">
        <f t="shared" si="6"/>
        <v>ดีมาก</v>
      </c>
      <c r="K19" s="1" t="str">
        <f t="shared" si="7"/>
        <v>ดีมาก</v>
      </c>
      <c r="L19" s="1" t="str">
        <f t="shared" si="8"/>
        <v>ดีมาก</v>
      </c>
      <c r="M19" s="1" t="str">
        <f t="shared" si="9"/>
        <v>ดีมาก</v>
      </c>
      <c r="N19" s="1" t="str">
        <f t="shared" si="10"/>
        <v>ดีมาก</v>
      </c>
      <c r="O19" s="1" t="str">
        <f t="shared" si="11"/>
        <v>ดีมาก</v>
      </c>
    </row>
    <row r="20" spans="1:15" ht="23.25">
      <c r="A20" s="4">
        <f>'ป.1-3'!Q20</f>
        <v>0</v>
      </c>
      <c r="B20" s="1" t="str">
        <f t="shared" si="0"/>
        <v>ดีมาก</v>
      </c>
      <c r="C20" s="1" t="str">
        <f t="shared" si="1"/>
        <v>ดีมาก</v>
      </c>
      <c r="D20" s="1" t="str">
        <f t="shared" si="2"/>
        <v>ดีมาก</v>
      </c>
      <c r="E20" s="1" t="str">
        <f t="shared" si="3"/>
        <v>ดีมาก</v>
      </c>
      <c r="F20" s="1" t="str">
        <f t="shared" si="4"/>
        <v>ดีมาก</v>
      </c>
      <c r="G20" s="1" t="str">
        <f t="shared" si="5"/>
        <v>ดีมาก</v>
      </c>
      <c r="H20" s="1"/>
      <c r="I20" s="1"/>
      <c r="J20" s="1" t="str">
        <f t="shared" si="6"/>
        <v>ดีมาก</v>
      </c>
      <c r="K20" s="1" t="str">
        <f t="shared" si="7"/>
        <v>ดีมาก</v>
      </c>
      <c r="L20" s="1" t="str">
        <f t="shared" si="8"/>
        <v>ดีมาก</v>
      </c>
      <c r="M20" s="1" t="str">
        <f t="shared" si="9"/>
        <v>ดีมาก</v>
      </c>
      <c r="N20" s="1" t="str">
        <f t="shared" si="10"/>
        <v>ดีมาก</v>
      </c>
      <c r="O20" s="1" t="str">
        <f t="shared" si="11"/>
        <v>ดีมาก</v>
      </c>
    </row>
    <row r="21" spans="1:15" ht="23.25">
      <c r="A21" s="4">
        <f>'ป.1-3'!Q21</f>
        <v>0</v>
      </c>
      <c r="B21" s="1" t="str">
        <f t="shared" si="0"/>
        <v>ดีมาก</v>
      </c>
      <c r="C21" s="1" t="str">
        <f t="shared" si="1"/>
        <v>ดีมาก</v>
      </c>
      <c r="D21" s="1" t="str">
        <f t="shared" si="2"/>
        <v>ดีมาก</v>
      </c>
      <c r="E21" s="1" t="str">
        <f t="shared" si="3"/>
        <v>ดีมาก</v>
      </c>
      <c r="F21" s="1" t="str">
        <f t="shared" si="4"/>
        <v>ดีมาก</v>
      </c>
      <c r="G21" s="1" t="str">
        <f t="shared" si="5"/>
        <v>ดีมาก</v>
      </c>
      <c r="H21" s="1"/>
      <c r="I21" s="1"/>
      <c r="J21" s="1" t="str">
        <f t="shared" si="6"/>
        <v>ดีมาก</v>
      </c>
      <c r="K21" s="1" t="str">
        <f t="shared" si="7"/>
        <v>ดีมาก</v>
      </c>
      <c r="L21" s="1" t="str">
        <f t="shared" si="8"/>
        <v>ดีมาก</v>
      </c>
      <c r="M21" s="1" t="str">
        <f t="shared" si="9"/>
        <v>ดีมาก</v>
      </c>
      <c r="N21" s="1" t="str">
        <f t="shared" si="10"/>
        <v>ดีมาก</v>
      </c>
      <c r="O21" s="1" t="str">
        <f t="shared" si="11"/>
        <v>ดีมาก</v>
      </c>
    </row>
    <row r="22" spans="1:15" ht="23.25">
      <c r="A22" s="4">
        <f>'ป.1-3'!Q22</f>
        <v>0</v>
      </c>
      <c r="B22" s="1" t="str">
        <f t="shared" si="0"/>
        <v>ดีมาก</v>
      </c>
      <c r="C22" s="1" t="str">
        <f t="shared" si="1"/>
        <v>ดีมาก</v>
      </c>
      <c r="D22" s="1" t="str">
        <f t="shared" si="2"/>
        <v>ดีมาก</v>
      </c>
      <c r="E22" s="1" t="str">
        <f t="shared" si="3"/>
        <v>ดีมาก</v>
      </c>
      <c r="F22" s="1" t="str">
        <f t="shared" si="4"/>
        <v>ดีมาก</v>
      </c>
      <c r="G22" s="1" t="str">
        <f t="shared" si="5"/>
        <v>ดีมาก</v>
      </c>
      <c r="H22" s="1"/>
      <c r="I22" s="1"/>
      <c r="J22" s="1" t="str">
        <f t="shared" si="6"/>
        <v>ดีมาก</v>
      </c>
      <c r="K22" s="1" t="str">
        <f t="shared" si="7"/>
        <v>ดีมาก</v>
      </c>
      <c r="L22" s="1" t="str">
        <f t="shared" si="8"/>
        <v>ดีมาก</v>
      </c>
      <c r="M22" s="1" t="str">
        <f t="shared" si="9"/>
        <v>ดีมาก</v>
      </c>
      <c r="N22" s="1" t="str">
        <f t="shared" si="10"/>
        <v>ดีมาก</v>
      </c>
      <c r="O22" s="1" t="str">
        <f t="shared" si="11"/>
        <v>ดีมาก</v>
      </c>
    </row>
    <row r="23" spans="1:15" ht="23.25">
      <c r="A23" s="4">
        <f>'ป.1-3'!Q23</f>
        <v>0</v>
      </c>
      <c r="B23" s="1" t="str">
        <f t="shared" si="0"/>
        <v>ดีมาก</v>
      </c>
      <c r="C23" s="1" t="str">
        <f t="shared" si="1"/>
        <v>ดีมาก</v>
      </c>
      <c r="D23" s="1" t="str">
        <f t="shared" si="2"/>
        <v>ดีมาก</v>
      </c>
      <c r="E23" s="1" t="str">
        <f t="shared" si="3"/>
        <v>ดีมาก</v>
      </c>
      <c r="F23" s="1" t="str">
        <f t="shared" si="4"/>
        <v>ดีมาก</v>
      </c>
      <c r="G23" s="1" t="str">
        <f t="shared" si="5"/>
        <v>ดีมาก</v>
      </c>
      <c r="H23" s="1"/>
      <c r="I23" s="1"/>
      <c r="J23" s="1" t="str">
        <f t="shared" si="6"/>
        <v>ดีมาก</v>
      </c>
      <c r="K23" s="1" t="str">
        <f t="shared" si="7"/>
        <v>ดีมาก</v>
      </c>
      <c r="L23" s="1" t="str">
        <f t="shared" si="8"/>
        <v>ดีมาก</v>
      </c>
      <c r="M23" s="1" t="str">
        <f t="shared" si="9"/>
        <v>ดีมาก</v>
      </c>
      <c r="N23" s="1" t="str">
        <f t="shared" si="10"/>
        <v>ดีมาก</v>
      </c>
      <c r="O23" s="1" t="str">
        <f t="shared" si="11"/>
        <v>ดีมาก</v>
      </c>
    </row>
    <row r="24" spans="1:15" ht="23.25">
      <c r="A24" s="4">
        <f>'ป.1-3'!Q24</f>
        <v>0</v>
      </c>
      <c r="B24" s="1" t="str">
        <f t="shared" si="0"/>
        <v>ดีมาก</v>
      </c>
      <c r="C24" s="1" t="str">
        <f t="shared" si="1"/>
        <v>ดีมาก</v>
      </c>
      <c r="D24" s="1" t="str">
        <f t="shared" si="2"/>
        <v>ดีมาก</v>
      </c>
      <c r="E24" s="1" t="str">
        <f t="shared" si="3"/>
        <v>ดีมาก</v>
      </c>
      <c r="F24" s="1" t="str">
        <f t="shared" si="4"/>
        <v>ดีมาก</v>
      </c>
      <c r="G24" s="1" t="str">
        <f t="shared" si="5"/>
        <v>ดีมาก</v>
      </c>
      <c r="H24" s="1"/>
      <c r="I24" s="1"/>
      <c r="J24" s="1" t="str">
        <f t="shared" si="6"/>
        <v>ดีมาก</v>
      </c>
      <c r="K24" s="1" t="str">
        <f t="shared" si="7"/>
        <v>ดีมาก</v>
      </c>
      <c r="L24" s="1" t="str">
        <f t="shared" si="8"/>
        <v>ดีมาก</v>
      </c>
      <c r="M24" s="1" t="str">
        <f t="shared" si="9"/>
        <v>ดีมาก</v>
      </c>
      <c r="N24" s="1" t="str">
        <f t="shared" si="10"/>
        <v>ดีมาก</v>
      </c>
      <c r="O24" s="1" t="str">
        <f t="shared" si="11"/>
        <v>ดีมาก</v>
      </c>
    </row>
    <row r="25" spans="1:15" ht="23.25">
      <c r="A25" s="4">
        <f>'ป.1-3'!Q25</f>
        <v>0</v>
      </c>
      <c r="B25" s="1" t="str">
        <f t="shared" si="0"/>
        <v>ดีมาก</v>
      </c>
      <c r="C25" s="1" t="str">
        <f t="shared" si="1"/>
        <v>ดีมาก</v>
      </c>
      <c r="D25" s="1" t="str">
        <f t="shared" si="2"/>
        <v>ดีมาก</v>
      </c>
      <c r="E25" s="1" t="str">
        <f t="shared" si="3"/>
        <v>ดีมาก</v>
      </c>
      <c r="F25" s="1" t="str">
        <f t="shared" si="4"/>
        <v>ดีมาก</v>
      </c>
      <c r="G25" s="1" t="str">
        <f t="shared" si="5"/>
        <v>ดีมาก</v>
      </c>
      <c r="H25" s="1"/>
      <c r="I25" s="1"/>
      <c r="J25" s="1" t="str">
        <f t="shared" si="6"/>
        <v>ดีมาก</v>
      </c>
      <c r="K25" s="1" t="str">
        <f t="shared" si="7"/>
        <v>ดีมาก</v>
      </c>
      <c r="L25" s="1" t="str">
        <f t="shared" si="8"/>
        <v>ดีมาก</v>
      </c>
      <c r="M25" s="1" t="str">
        <f t="shared" si="9"/>
        <v>ดีมาก</v>
      </c>
      <c r="N25" s="1" t="str">
        <f t="shared" si="10"/>
        <v>ดีมาก</v>
      </c>
      <c r="O25" s="1" t="str">
        <f t="shared" si="11"/>
        <v>ดีมาก</v>
      </c>
    </row>
    <row r="26" spans="1:15" ht="23.25">
      <c r="A26" s="4">
        <f>'ป.1-3'!Q26</f>
        <v>0</v>
      </c>
      <c r="B26" s="1" t="str">
        <f t="shared" si="0"/>
        <v>ดีมาก</v>
      </c>
      <c r="C26" s="1" t="str">
        <f t="shared" si="1"/>
        <v>ดีมาก</v>
      </c>
      <c r="D26" s="1" t="str">
        <f t="shared" si="2"/>
        <v>ดีมาก</v>
      </c>
      <c r="E26" s="1" t="str">
        <f t="shared" si="3"/>
        <v>ดีมาก</v>
      </c>
      <c r="F26" s="1" t="str">
        <f t="shared" si="4"/>
        <v>ดีมาก</v>
      </c>
      <c r="G26" s="1" t="str">
        <f t="shared" si="5"/>
        <v>ดีมาก</v>
      </c>
      <c r="H26" s="1"/>
      <c r="I26" s="1"/>
      <c r="J26" s="1" t="str">
        <f t="shared" si="6"/>
        <v>ดีมาก</v>
      </c>
      <c r="K26" s="1" t="str">
        <f t="shared" si="7"/>
        <v>ดีมาก</v>
      </c>
      <c r="L26" s="1" t="str">
        <f t="shared" si="8"/>
        <v>ดีมาก</v>
      </c>
      <c r="M26" s="1" t="str">
        <f t="shared" si="9"/>
        <v>ดีมาก</v>
      </c>
      <c r="N26" s="1" t="str">
        <f t="shared" si="10"/>
        <v>ดีมาก</v>
      </c>
      <c r="O26" s="1" t="str">
        <f t="shared" si="11"/>
        <v>ดีมาก</v>
      </c>
    </row>
    <row r="27" spans="1:15" ht="23.25">
      <c r="A27" s="4">
        <f>'ป.1-3'!Q27</f>
        <v>0</v>
      </c>
      <c r="B27" s="1" t="str">
        <f t="shared" si="0"/>
        <v>ดีมาก</v>
      </c>
      <c r="C27" s="1" t="str">
        <f t="shared" si="1"/>
        <v>ดีมาก</v>
      </c>
      <c r="D27" s="1" t="str">
        <f t="shared" si="2"/>
        <v>ดีมาก</v>
      </c>
      <c r="E27" s="1" t="str">
        <f t="shared" si="3"/>
        <v>ดีมาก</v>
      </c>
      <c r="F27" s="1" t="str">
        <f t="shared" si="4"/>
        <v>ดีมาก</v>
      </c>
      <c r="G27" s="1" t="str">
        <f t="shared" si="5"/>
        <v>ดีมาก</v>
      </c>
      <c r="H27" s="1"/>
      <c r="I27" s="1"/>
      <c r="J27" s="1" t="str">
        <f t="shared" si="6"/>
        <v>ดีมาก</v>
      </c>
      <c r="K27" s="1" t="str">
        <f t="shared" si="7"/>
        <v>ดีมาก</v>
      </c>
      <c r="L27" s="1" t="str">
        <f t="shared" si="8"/>
        <v>ดีมาก</v>
      </c>
      <c r="M27" s="1" t="str">
        <f t="shared" si="9"/>
        <v>ดีมาก</v>
      </c>
      <c r="N27" s="1" t="str">
        <f t="shared" si="10"/>
        <v>ดีมาก</v>
      </c>
      <c r="O27" s="1" t="str">
        <f t="shared" si="11"/>
        <v>ดีมาก</v>
      </c>
    </row>
    <row r="28" spans="1:15" ht="23.25">
      <c r="A28" s="4">
        <f>'ป.1-3'!Q28</f>
        <v>0</v>
      </c>
      <c r="B28" s="1" t="str">
        <f t="shared" si="0"/>
        <v>ดีมาก</v>
      </c>
      <c r="C28" s="1" t="str">
        <f t="shared" si="1"/>
        <v>ดีมาก</v>
      </c>
      <c r="D28" s="1" t="str">
        <f t="shared" si="2"/>
        <v>ดีมาก</v>
      </c>
      <c r="E28" s="1" t="str">
        <f t="shared" si="3"/>
        <v>ดีมาก</v>
      </c>
      <c r="F28" s="1" t="str">
        <f t="shared" si="4"/>
        <v>ดีมาก</v>
      </c>
      <c r="G28" s="1" t="str">
        <f t="shared" si="5"/>
        <v>ดีมาก</v>
      </c>
      <c r="H28" s="1"/>
      <c r="I28" s="1"/>
      <c r="J28" s="1" t="str">
        <f t="shared" si="6"/>
        <v>ดีมาก</v>
      </c>
      <c r="K28" s="1" t="str">
        <f t="shared" si="7"/>
        <v>ดีมาก</v>
      </c>
      <c r="L28" s="1" t="str">
        <f t="shared" si="8"/>
        <v>ดีมาก</v>
      </c>
      <c r="M28" s="1" t="str">
        <f t="shared" si="9"/>
        <v>ดีมาก</v>
      </c>
      <c r="N28" s="1" t="str">
        <f t="shared" si="10"/>
        <v>ดีมาก</v>
      </c>
      <c r="O28" s="1" t="str">
        <f t="shared" si="11"/>
        <v>ดีมาก</v>
      </c>
    </row>
    <row r="29" spans="1:15" ht="23.25">
      <c r="A29" s="4">
        <f>'ป.1-3'!Q29</f>
        <v>0</v>
      </c>
      <c r="B29" s="1" t="str">
        <f t="shared" si="0"/>
        <v>ดีมาก</v>
      </c>
      <c r="C29" s="1" t="str">
        <f t="shared" si="1"/>
        <v>ดีมาก</v>
      </c>
      <c r="D29" s="1" t="str">
        <f t="shared" si="2"/>
        <v>ดีมาก</v>
      </c>
      <c r="E29" s="1" t="str">
        <f t="shared" si="3"/>
        <v>ดีมาก</v>
      </c>
      <c r="F29" s="1" t="str">
        <f t="shared" si="4"/>
        <v>ดีมาก</v>
      </c>
      <c r="G29" s="1" t="str">
        <f t="shared" si="5"/>
        <v>ดีมาก</v>
      </c>
      <c r="H29" s="1"/>
      <c r="I29" s="1"/>
      <c r="J29" s="1" t="str">
        <f t="shared" si="6"/>
        <v>ดีมาก</v>
      </c>
      <c r="K29" s="1" t="str">
        <f t="shared" si="7"/>
        <v>ดีมาก</v>
      </c>
      <c r="L29" s="1" t="str">
        <f t="shared" si="8"/>
        <v>ดีมาก</v>
      </c>
      <c r="M29" s="1" t="str">
        <f t="shared" si="9"/>
        <v>ดีมาก</v>
      </c>
      <c r="N29" s="1" t="str">
        <f t="shared" si="10"/>
        <v>ดีมาก</v>
      </c>
      <c r="O29" s="1" t="str">
        <f t="shared" si="11"/>
        <v>ดีมาก</v>
      </c>
    </row>
    <row r="30" spans="1:15" ht="23.25">
      <c r="A30" s="4">
        <f>'ป.1-3'!Q30</f>
        <v>0</v>
      </c>
      <c r="B30" s="1" t="str">
        <f t="shared" si="0"/>
        <v>ดีมาก</v>
      </c>
      <c r="C30" s="1" t="str">
        <f t="shared" si="1"/>
        <v>ดีมาก</v>
      </c>
      <c r="D30" s="1" t="str">
        <f t="shared" si="2"/>
        <v>ดีมาก</v>
      </c>
      <c r="E30" s="1" t="str">
        <f t="shared" si="3"/>
        <v>ดีมาก</v>
      </c>
      <c r="F30" s="1" t="str">
        <f t="shared" si="4"/>
        <v>ดีมาก</v>
      </c>
      <c r="G30" s="1" t="str">
        <f t="shared" si="5"/>
        <v>ดีมาก</v>
      </c>
      <c r="H30" s="1"/>
      <c r="I30" s="1"/>
      <c r="J30" s="1" t="str">
        <f t="shared" si="6"/>
        <v>ดีมาก</v>
      </c>
      <c r="K30" s="1" t="str">
        <f t="shared" si="7"/>
        <v>ดีมาก</v>
      </c>
      <c r="L30" s="1" t="str">
        <f t="shared" si="8"/>
        <v>ดีมาก</v>
      </c>
      <c r="M30" s="1" t="str">
        <f t="shared" si="9"/>
        <v>ดีมาก</v>
      </c>
      <c r="N30" s="1" t="str">
        <f t="shared" si="10"/>
        <v>ดีมาก</v>
      </c>
      <c r="O30" s="1" t="str">
        <f t="shared" si="11"/>
        <v>ดีมาก</v>
      </c>
    </row>
    <row r="31" spans="1:15" ht="23.25">
      <c r="A31" s="4">
        <f>'ป.1-3'!Q31</f>
        <v>0</v>
      </c>
      <c r="B31" s="1" t="str">
        <f t="shared" si="0"/>
        <v>ดีมาก</v>
      </c>
      <c r="C31" s="1" t="str">
        <f t="shared" si="1"/>
        <v>ดีมาก</v>
      </c>
      <c r="D31" s="1" t="str">
        <f t="shared" si="2"/>
        <v>ดีมาก</v>
      </c>
      <c r="E31" s="1" t="str">
        <f t="shared" si="3"/>
        <v>ดีมาก</v>
      </c>
      <c r="F31" s="1" t="str">
        <f t="shared" si="4"/>
        <v>ดีมาก</v>
      </c>
      <c r="G31" s="1" t="str">
        <f t="shared" si="5"/>
        <v>ดีมาก</v>
      </c>
      <c r="H31" s="1"/>
      <c r="I31" s="1"/>
      <c r="J31" s="1" t="str">
        <f t="shared" si="6"/>
        <v>ดีมาก</v>
      </c>
      <c r="K31" s="1" t="str">
        <f t="shared" si="7"/>
        <v>ดีมาก</v>
      </c>
      <c r="L31" s="1" t="str">
        <f t="shared" si="8"/>
        <v>ดีมาก</v>
      </c>
      <c r="M31" s="1" t="str">
        <f t="shared" si="9"/>
        <v>ดีมาก</v>
      </c>
      <c r="N31" s="1" t="str">
        <f t="shared" si="10"/>
        <v>ดีมาก</v>
      </c>
      <c r="O31" s="1" t="str">
        <f t="shared" si="11"/>
        <v>ดีมาก</v>
      </c>
    </row>
    <row r="32" spans="1:15" ht="23.25">
      <c r="A32" s="4">
        <f>'ป.1-3'!Q32</f>
        <v>0</v>
      </c>
      <c r="B32" s="1" t="str">
        <f t="shared" si="0"/>
        <v>ดีมาก</v>
      </c>
      <c r="C32" s="1" t="str">
        <f t="shared" si="1"/>
        <v>ดีมาก</v>
      </c>
      <c r="D32" s="1" t="str">
        <f t="shared" si="2"/>
        <v>ดีมาก</v>
      </c>
      <c r="E32" s="1" t="str">
        <f t="shared" si="3"/>
        <v>ดีมาก</v>
      </c>
      <c r="F32" s="1" t="str">
        <f t="shared" si="4"/>
        <v>ดีมาก</v>
      </c>
      <c r="G32" s="1" t="str">
        <f t="shared" si="5"/>
        <v>ดีมาก</v>
      </c>
      <c r="H32" s="1"/>
      <c r="I32" s="1"/>
      <c r="J32" s="1" t="str">
        <f t="shared" si="6"/>
        <v>ดีมาก</v>
      </c>
      <c r="K32" s="1" t="str">
        <f t="shared" si="7"/>
        <v>ดีมาก</v>
      </c>
      <c r="L32" s="1" t="str">
        <f t="shared" si="8"/>
        <v>ดีมาก</v>
      </c>
      <c r="M32" s="1" t="str">
        <f t="shared" si="9"/>
        <v>ดีมาก</v>
      </c>
      <c r="N32" s="1" t="str">
        <f t="shared" si="10"/>
        <v>ดีมาก</v>
      </c>
      <c r="O32" s="1" t="str">
        <f t="shared" si="11"/>
        <v>ดีมาก</v>
      </c>
    </row>
    <row r="33" spans="1:15" ht="23.25">
      <c r="A33" s="4">
        <f>'ป.1-3'!Q33</f>
        <v>0</v>
      </c>
      <c r="B33" s="1" t="str">
        <f t="shared" si="0"/>
        <v>ดีมาก</v>
      </c>
      <c r="C33" s="1" t="str">
        <f t="shared" si="1"/>
        <v>ดีมาก</v>
      </c>
      <c r="D33" s="1" t="str">
        <f t="shared" si="2"/>
        <v>ดีมาก</v>
      </c>
      <c r="E33" s="1" t="str">
        <f t="shared" si="3"/>
        <v>ดีมาก</v>
      </c>
      <c r="F33" s="1" t="str">
        <f t="shared" si="4"/>
        <v>ดีมาก</v>
      </c>
      <c r="G33" s="1" t="str">
        <f t="shared" si="5"/>
        <v>ดีมาก</v>
      </c>
      <c r="H33" s="1"/>
      <c r="I33" s="1"/>
      <c r="J33" s="1" t="str">
        <f t="shared" si="6"/>
        <v>ดีมาก</v>
      </c>
      <c r="K33" s="1" t="str">
        <f t="shared" si="7"/>
        <v>ดีมาก</v>
      </c>
      <c r="L33" s="1" t="str">
        <f t="shared" si="8"/>
        <v>ดีมาก</v>
      </c>
      <c r="M33" s="1" t="str">
        <f t="shared" si="9"/>
        <v>ดีมาก</v>
      </c>
      <c r="N33" s="1" t="str">
        <f t="shared" si="10"/>
        <v>ดีมาก</v>
      </c>
      <c r="O33" s="1" t="str">
        <f t="shared" si="11"/>
        <v>ดีมาก</v>
      </c>
    </row>
  </sheetData>
  <mergeCells count="4">
    <mergeCell ref="B2:G2"/>
    <mergeCell ref="J2:O2"/>
    <mergeCell ref="B1:G1"/>
    <mergeCell ref="J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N34"/>
  <sheetViews>
    <sheetView workbookViewId="0" topLeftCell="A19">
      <selection activeCell="C34" sqref="C34"/>
    </sheetView>
  </sheetViews>
  <sheetFormatPr defaultColWidth="9.140625" defaultRowHeight="23.25"/>
  <cols>
    <col min="2" max="2" width="10.421875" style="0" customWidth="1"/>
    <col min="3" max="3" width="10.00390625" style="0" customWidth="1"/>
    <col min="4" max="4" width="9.7109375" style="0" customWidth="1"/>
    <col min="12" max="12" width="9.28125" style="0" customWidth="1"/>
    <col min="13" max="13" width="10.8515625" style="0" customWidth="1"/>
    <col min="14" max="14" width="13.7109375" style="0" customWidth="1"/>
  </cols>
  <sheetData>
    <row r="3" spans="1:13" ht="23.25">
      <c r="A3" t="s">
        <v>39</v>
      </c>
      <c r="B3" s="26">
        <v>1</v>
      </c>
      <c r="C3" s="26"/>
      <c r="D3" s="26">
        <v>2</v>
      </c>
      <c r="E3" s="26"/>
      <c r="F3" s="26">
        <v>3</v>
      </c>
      <c r="G3" s="26"/>
      <c r="H3" s="26">
        <v>4</v>
      </c>
      <c r="I3" s="26"/>
      <c r="J3" s="26">
        <v>5</v>
      </c>
      <c r="K3" s="26"/>
      <c r="L3" s="5"/>
      <c r="M3" s="1" t="s">
        <v>40</v>
      </c>
    </row>
    <row r="4" spans="1:14" ht="23.25">
      <c r="A4">
        <v>1</v>
      </c>
      <c r="B4" t="str">
        <f>'ป.1-3'!J4</f>
        <v>ดีมาก</v>
      </c>
      <c r="C4">
        <f aca="true" t="shared" si="0" ref="C4:C33">IF(B4="ดีมาก",5,IF(B4="ดี",4,IF(B4="ปานกลาง",3,IF(B4="ต่ำ",2,IF(B4="ต่ำมาก",1,0)))))</f>
        <v>5</v>
      </c>
      <c r="D4" t="str">
        <f>'ป.1-3'!L4</f>
        <v>ต่ำมาก</v>
      </c>
      <c r="E4">
        <f aca="true" t="shared" si="1" ref="E4:E33">IF(D4="ดีมาก",5,IF(D4="ดี",4,IF(D4="ปานกลาง",3,IF(D4="ต่ำ",2,IF(D4="ต่ำมาก",1,0)))))</f>
        <v>1</v>
      </c>
      <c r="F4" t="str">
        <f>'ป.1-3'!N4</f>
        <v>ปานกลาง</v>
      </c>
      <c r="G4">
        <f aca="true" t="shared" si="2" ref="G4:G33">IF(F4="ดีมาก",5,IF(F4="ดี",4,IF(F4="ปานกลาง",3,IF(F4="ต่ำ",2,IF(F4="ต่ำมาก",1,0)))))</f>
        <v>3</v>
      </c>
      <c r="H4" t="str">
        <f>'ป.1-3'!P4</f>
        <v>ดีมาก</v>
      </c>
      <c r="I4">
        <f>IF(H4="ดีมาก",5,IF(H4="ดี",4,IF(H4="ปานกลาง",3,IF(H4="ต่ำ",2,IF(H4="ต่ำมาก",1,0)))))</f>
        <v>5</v>
      </c>
      <c r="J4" t="str">
        <f>'ป.1-3'!R4</f>
        <v>ดี</v>
      </c>
      <c r="K4">
        <f>IF(J4="ดีมาก",5,IF(J4="ดี",4,IF(J4="ปานกลาง",3,IF(J4="ต่ำ",2,IF(J4="ต่ำมาก",1,0)))))</f>
        <v>4</v>
      </c>
      <c r="M4">
        <f>AVERAGE(I4,C4,E4,G4,K4)</f>
        <v>3.6</v>
      </c>
      <c r="N4" t="str">
        <f aca="true" t="shared" si="3" ref="N4:N34">IF(M4&gt;4.49,"ดีมาก",IF(M4&gt;3.49,"ดี",IF(M4&gt;2.49,"ปานกลาง",IF(M4&gt;1.49,"ต่ำ",IF(M4&gt;0,"ต่ำมาก","  ")))))</f>
        <v>ดี</v>
      </c>
    </row>
    <row r="5" spans="1:14" ht="23.25">
      <c r="A5">
        <v>2</v>
      </c>
      <c r="B5" t="str">
        <f>'ป.1-3'!J5</f>
        <v>ดีมาก</v>
      </c>
      <c r="C5">
        <f t="shared" si="0"/>
        <v>5</v>
      </c>
      <c r="D5" t="str">
        <f>'ป.1-3'!L5</f>
        <v>ต่ำมาก</v>
      </c>
      <c r="E5">
        <f t="shared" si="1"/>
        <v>1</v>
      </c>
      <c r="F5" t="str">
        <f>'ป.1-3'!N5</f>
        <v>ปานกลาง</v>
      </c>
      <c r="G5">
        <f t="shared" si="2"/>
        <v>3</v>
      </c>
      <c r="H5" t="str">
        <f>'ป.1-3'!P5</f>
        <v>ดีมาก</v>
      </c>
      <c r="I5">
        <f>IF(H5="ดีมาก",5,IF(H5="ดี",4,IF(H5="ปานกลาง",3,IF(H5="ต่ำ",2,IF(H5="ต่ำมาก",1,0)))))</f>
        <v>5</v>
      </c>
      <c r="J5" t="str">
        <f>'ป.1-3'!R5</f>
        <v>ปานกลาง</v>
      </c>
      <c r="K5">
        <f>IF(J5="ดีมาก",5,IF(J5="ดี",4,IF(J5="ปานกลาง",3,IF(J5="ต่ำ",2,IF(J5="ต่ำมาก",1,0)))))</f>
        <v>3</v>
      </c>
      <c r="M5">
        <f aca="true" t="shared" si="4" ref="M5:M33">AVERAGE(I5,C5,E5,G5,K5)</f>
        <v>3.4</v>
      </c>
      <c r="N5" t="str">
        <f t="shared" si="3"/>
        <v>ปานกลาง</v>
      </c>
    </row>
    <row r="6" spans="1:14" ht="23.25">
      <c r="A6">
        <v>3</v>
      </c>
      <c r="B6" t="b">
        <f>'ป.1-3'!J6</f>
        <v>0</v>
      </c>
      <c r="C6">
        <f t="shared" si="0"/>
        <v>0</v>
      </c>
      <c r="D6" t="b">
        <f>'ป.1-3'!L6</f>
        <v>0</v>
      </c>
      <c r="E6">
        <f t="shared" si="1"/>
        <v>0</v>
      </c>
      <c r="F6" t="b">
        <f>'ป.1-3'!N6</f>
        <v>0</v>
      </c>
      <c r="G6">
        <f t="shared" si="2"/>
        <v>0</v>
      </c>
      <c r="H6" t="b">
        <f>'ป.1-3'!P6</f>
        <v>0</v>
      </c>
      <c r="I6">
        <f>IF(H6="ดีมาก",5,IF(H6="ดี",4,IF(H6="ปานกลาง",3,IF(H6="ต่ำ",2,IF(H6="ต่ำมาก",1,0)))))</f>
        <v>0</v>
      </c>
      <c r="J6" t="b">
        <f>'ป.1-3'!R6</f>
        <v>0</v>
      </c>
      <c r="K6">
        <f>IF(J6="ดีมาก",5,IF(J6="ดี",4,IF(J6="ปานกลาง",3,IF(J6="ต่ำ",2,IF(J6="ต่ำมาก",1,0)))))</f>
        <v>0</v>
      </c>
      <c r="M6">
        <f t="shared" si="4"/>
        <v>0</v>
      </c>
      <c r="N6" t="str">
        <f t="shared" si="3"/>
        <v>  </v>
      </c>
    </row>
    <row r="7" spans="1:14" ht="23.25">
      <c r="A7">
        <v>4</v>
      </c>
      <c r="B7" t="b">
        <f>'ป.1-3'!J7</f>
        <v>0</v>
      </c>
      <c r="C7">
        <f t="shared" si="0"/>
        <v>0</v>
      </c>
      <c r="D7" t="b">
        <f>'ป.1-3'!L7</f>
        <v>0</v>
      </c>
      <c r="E7">
        <f t="shared" si="1"/>
        <v>0</v>
      </c>
      <c r="F7" t="b">
        <f>'ป.1-3'!N7</f>
        <v>0</v>
      </c>
      <c r="G7">
        <f t="shared" si="2"/>
        <v>0</v>
      </c>
      <c r="H7" t="b">
        <f>'ป.1-3'!P7</f>
        <v>0</v>
      </c>
      <c r="I7">
        <f>IF(H7="ดีมาก",5,IF(H7="ดี",4,IF(H7="ปานกลาง",3,IF(H7="ต่ำ",2,IF(H7="ต่ำมาก",1,0)))))</f>
        <v>0</v>
      </c>
      <c r="J7" t="b">
        <f>'ป.1-3'!R7</f>
        <v>0</v>
      </c>
      <c r="K7">
        <f>IF(J7="ดีมาก",5,IF(J7="ดี",4,IF(J7="ปานกลาง",3,IF(J7="ต่ำ",2,IF(J7="ต่ำมาก",1,0)))))</f>
        <v>0</v>
      </c>
      <c r="M7">
        <f t="shared" si="4"/>
        <v>0</v>
      </c>
      <c r="N7" t="str">
        <f t="shared" si="3"/>
        <v>  </v>
      </c>
    </row>
    <row r="8" spans="1:14" ht="23.25">
      <c r="A8">
        <v>5</v>
      </c>
      <c r="B8" t="b">
        <f>'ป.1-3'!J8</f>
        <v>0</v>
      </c>
      <c r="C8">
        <f t="shared" si="0"/>
        <v>0</v>
      </c>
      <c r="D8" t="b">
        <f>'ป.1-3'!L8</f>
        <v>0</v>
      </c>
      <c r="E8">
        <f t="shared" si="1"/>
        <v>0</v>
      </c>
      <c r="F8" t="b">
        <f>'ป.1-3'!N8</f>
        <v>0</v>
      </c>
      <c r="G8">
        <f t="shared" si="2"/>
        <v>0</v>
      </c>
      <c r="H8" t="b">
        <f>'ป.1-3'!P8</f>
        <v>0</v>
      </c>
      <c r="I8">
        <f>IF(H8="ดีมาก",5,IF(H8="ดี",4,IF(H8="ปานกลาง",3,IF(H8="ต่ำ",2,IF(H8="ต่ำมาก",1,0)))))</f>
        <v>0</v>
      </c>
      <c r="J8" t="b">
        <f>'ป.1-3'!R8</f>
        <v>0</v>
      </c>
      <c r="K8">
        <f>IF(J8="ดีมาก",5,IF(J8="ดี",4,IF(J8="ปานกลาง",3,IF(J8="ต่ำ",2,IF(J8="ต่ำมาก",1,0)))))</f>
        <v>0</v>
      </c>
      <c r="M8">
        <f t="shared" si="4"/>
        <v>0</v>
      </c>
      <c r="N8" t="str">
        <f t="shared" si="3"/>
        <v>  </v>
      </c>
    </row>
    <row r="9" spans="1:14" ht="23.25">
      <c r="A9">
        <v>6</v>
      </c>
      <c r="B9" t="b">
        <f>'ป.1-3'!J9</f>
        <v>0</v>
      </c>
      <c r="C9">
        <f t="shared" si="0"/>
        <v>0</v>
      </c>
      <c r="D9" t="b">
        <f>'ป.1-3'!L9</f>
        <v>0</v>
      </c>
      <c r="E9">
        <f t="shared" si="1"/>
        <v>0</v>
      </c>
      <c r="F9" t="b">
        <f>'ป.1-3'!N9</f>
        <v>0</v>
      </c>
      <c r="G9">
        <f t="shared" si="2"/>
        <v>0</v>
      </c>
      <c r="H9" t="b">
        <f>'ป.1-3'!P9</f>
        <v>0</v>
      </c>
      <c r="I9">
        <f>IF(H9="ดีมาก",5,IF(H9="ดี",4,IF(H9="ปานกลาง",3,IF(H9="ต่ำ",2,IF(H9="ต่ำมาก",1,0)))))</f>
        <v>0</v>
      </c>
      <c r="J9" t="b">
        <f>'ป.1-3'!R9</f>
        <v>0</v>
      </c>
      <c r="K9">
        <f>IF(J9="ดีมาก",5,IF(J9="ดี",4,IF(J9="ปานกลาง",3,IF(J9="ต่ำ",2,IF(J9="ต่ำมาก",1,0)))))</f>
        <v>0</v>
      </c>
      <c r="M9">
        <f t="shared" si="4"/>
        <v>0</v>
      </c>
      <c r="N9" t="str">
        <f t="shared" si="3"/>
        <v>  </v>
      </c>
    </row>
    <row r="10" spans="1:14" ht="23.25">
      <c r="A10">
        <v>7</v>
      </c>
      <c r="B10" t="b">
        <f>'ป.1-3'!J10</f>
        <v>0</v>
      </c>
      <c r="C10">
        <f t="shared" si="0"/>
        <v>0</v>
      </c>
      <c r="D10" t="b">
        <f>'ป.1-3'!L10</f>
        <v>0</v>
      </c>
      <c r="E10">
        <f t="shared" si="1"/>
        <v>0</v>
      </c>
      <c r="F10" t="b">
        <f>'ป.1-3'!N10</f>
        <v>0</v>
      </c>
      <c r="G10">
        <f t="shared" si="2"/>
        <v>0</v>
      </c>
      <c r="H10" t="b">
        <f>'ป.1-3'!P10</f>
        <v>0</v>
      </c>
      <c r="I10">
        <f>IF(H10="ดีมาก",5,IF(H10="ดี",4,IF(H10="ปานกลาง",3,IF(H10="ต่ำ",2,IF(H10="ต่ำมาก",1,0)))))</f>
        <v>0</v>
      </c>
      <c r="J10" t="b">
        <f>'ป.1-3'!R10</f>
        <v>0</v>
      </c>
      <c r="K10">
        <f>IF(J10="ดีมาก",5,IF(J10="ดี",4,IF(J10="ปานกลาง",3,IF(J10="ต่ำ",2,IF(J10="ต่ำมาก",1,0)))))</f>
        <v>0</v>
      </c>
      <c r="M10">
        <f t="shared" si="4"/>
        <v>0</v>
      </c>
      <c r="N10" t="str">
        <f t="shared" si="3"/>
        <v>  </v>
      </c>
    </row>
    <row r="11" spans="1:14" ht="23.25">
      <c r="A11">
        <v>8</v>
      </c>
      <c r="B11" t="b">
        <f>'ป.1-3'!J11</f>
        <v>0</v>
      </c>
      <c r="C11">
        <f t="shared" si="0"/>
        <v>0</v>
      </c>
      <c r="D11" t="b">
        <f>'ป.1-3'!L11</f>
        <v>0</v>
      </c>
      <c r="E11">
        <f t="shared" si="1"/>
        <v>0</v>
      </c>
      <c r="F11" t="b">
        <f>'ป.1-3'!N11</f>
        <v>0</v>
      </c>
      <c r="G11">
        <f t="shared" si="2"/>
        <v>0</v>
      </c>
      <c r="H11" t="b">
        <f>'ป.1-3'!P11</f>
        <v>0</v>
      </c>
      <c r="I11">
        <f>IF(H11="ดีมาก",5,IF(H11="ดี",4,IF(H11="ปานกลาง",3,IF(H11="ต่ำ",2,IF(H11="ต่ำมาก",1,0)))))</f>
        <v>0</v>
      </c>
      <c r="J11" t="b">
        <f>'ป.1-3'!R11</f>
        <v>0</v>
      </c>
      <c r="K11">
        <f>IF(J11="ดีมาก",5,IF(J11="ดี",4,IF(J11="ปานกลาง",3,IF(J11="ต่ำ",2,IF(J11="ต่ำมาก",1,0)))))</f>
        <v>0</v>
      </c>
      <c r="M11">
        <f t="shared" si="4"/>
        <v>0</v>
      </c>
      <c r="N11" t="str">
        <f t="shared" si="3"/>
        <v>  </v>
      </c>
    </row>
    <row r="12" spans="1:14" ht="23.25">
      <c r="A12">
        <v>9</v>
      </c>
      <c r="B12" t="b">
        <f>'ป.1-3'!J12</f>
        <v>0</v>
      </c>
      <c r="C12">
        <f t="shared" si="0"/>
        <v>0</v>
      </c>
      <c r="D12" t="b">
        <f>'ป.1-3'!L12</f>
        <v>0</v>
      </c>
      <c r="E12">
        <f t="shared" si="1"/>
        <v>0</v>
      </c>
      <c r="F12" t="b">
        <f>'ป.1-3'!N12</f>
        <v>0</v>
      </c>
      <c r="G12">
        <f t="shared" si="2"/>
        <v>0</v>
      </c>
      <c r="H12" t="b">
        <f>'ป.1-3'!P12</f>
        <v>0</v>
      </c>
      <c r="I12">
        <f>IF(H12="ดีมาก",5,IF(H12="ดี",4,IF(H12="ปานกลาง",3,IF(H12="ต่ำ",2,IF(H12="ต่ำมาก",1,0)))))</f>
        <v>0</v>
      </c>
      <c r="J12" t="b">
        <f>'ป.1-3'!R12</f>
        <v>0</v>
      </c>
      <c r="K12">
        <f>IF(J12="ดีมาก",5,IF(J12="ดี",4,IF(J12="ปานกลาง",3,IF(J12="ต่ำ",2,IF(J12="ต่ำมาก",1,0)))))</f>
        <v>0</v>
      </c>
      <c r="M12">
        <f t="shared" si="4"/>
        <v>0</v>
      </c>
      <c r="N12" t="str">
        <f t="shared" si="3"/>
        <v>  </v>
      </c>
    </row>
    <row r="13" spans="1:14" ht="23.25">
      <c r="A13">
        <v>10</v>
      </c>
      <c r="B13" t="b">
        <f>'ป.1-3'!J13</f>
        <v>0</v>
      </c>
      <c r="C13">
        <f t="shared" si="0"/>
        <v>0</v>
      </c>
      <c r="D13" t="b">
        <f>'ป.1-3'!L13</f>
        <v>0</v>
      </c>
      <c r="E13">
        <f t="shared" si="1"/>
        <v>0</v>
      </c>
      <c r="F13" t="b">
        <f>'ป.1-3'!N13</f>
        <v>0</v>
      </c>
      <c r="G13">
        <f t="shared" si="2"/>
        <v>0</v>
      </c>
      <c r="H13" t="b">
        <f>'ป.1-3'!P13</f>
        <v>0</v>
      </c>
      <c r="I13">
        <f>IF(H13="ดีมาก",5,IF(H13="ดี",4,IF(H13="ปานกลาง",3,IF(H13="ต่ำ",2,IF(H13="ต่ำมาก",1,0)))))</f>
        <v>0</v>
      </c>
      <c r="J13" t="b">
        <f>'ป.1-3'!R13</f>
        <v>0</v>
      </c>
      <c r="K13">
        <f>IF(J13="ดีมาก",5,IF(J13="ดี",4,IF(J13="ปานกลาง",3,IF(J13="ต่ำ",2,IF(J13="ต่ำมาก",1,0)))))</f>
        <v>0</v>
      </c>
      <c r="M13">
        <f t="shared" si="4"/>
        <v>0</v>
      </c>
      <c r="N13" t="str">
        <f t="shared" si="3"/>
        <v>  </v>
      </c>
    </row>
    <row r="14" spans="1:14" ht="23.25">
      <c r="A14">
        <v>11</v>
      </c>
      <c r="B14" t="b">
        <f>'ป.1-3'!J14</f>
        <v>0</v>
      </c>
      <c r="C14">
        <f t="shared" si="0"/>
        <v>0</v>
      </c>
      <c r="D14" t="b">
        <f>'ป.1-3'!L14</f>
        <v>0</v>
      </c>
      <c r="E14">
        <f t="shared" si="1"/>
        <v>0</v>
      </c>
      <c r="F14" t="b">
        <f>'ป.1-3'!N14</f>
        <v>0</v>
      </c>
      <c r="G14">
        <f t="shared" si="2"/>
        <v>0</v>
      </c>
      <c r="H14" t="b">
        <f>'ป.1-3'!P14</f>
        <v>0</v>
      </c>
      <c r="I14">
        <f>IF(H14="ดีมาก",5,IF(H14="ดี",4,IF(H14="ปานกลาง",3,IF(H14="ต่ำ",2,IF(H14="ต่ำมาก",1,0)))))</f>
        <v>0</v>
      </c>
      <c r="J14" t="b">
        <f>'ป.1-3'!R14</f>
        <v>0</v>
      </c>
      <c r="K14">
        <f>IF(J14="ดีมาก",5,IF(J14="ดี",4,IF(J14="ปานกลาง",3,IF(J14="ต่ำ",2,IF(J14="ต่ำมาก",1,0)))))</f>
        <v>0</v>
      </c>
      <c r="M14">
        <f t="shared" si="4"/>
        <v>0</v>
      </c>
      <c r="N14" t="str">
        <f t="shared" si="3"/>
        <v>  </v>
      </c>
    </row>
    <row r="15" spans="1:14" ht="23.25">
      <c r="A15">
        <v>12</v>
      </c>
      <c r="B15" t="b">
        <f>'ป.1-3'!J15</f>
        <v>0</v>
      </c>
      <c r="C15">
        <f t="shared" si="0"/>
        <v>0</v>
      </c>
      <c r="D15" t="b">
        <f>'ป.1-3'!L15</f>
        <v>0</v>
      </c>
      <c r="E15">
        <f t="shared" si="1"/>
        <v>0</v>
      </c>
      <c r="F15" t="b">
        <f>'ป.1-3'!N15</f>
        <v>0</v>
      </c>
      <c r="G15">
        <f t="shared" si="2"/>
        <v>0</v>
      </c>
      <c r="H15" t="b">
        <f>'ป.1-3'!P15</f>
        <v>0</v>
      </c>
      <c r="I15">
        <f>IF(H15="ดีมาก",5,IF(H15="ดี",4,IF(H15="ปานกลาง",3,IF(H15="ต่ำ",2,IF(H15="ต่ำมาก",1,0)))))</f>
        <v>0</v>
      </c>
      <c r="J15" t="b">
        <f>'ป.1-3'!R15</f>
        <v>0</v>
      </c>
      <c r="K15">
        <f>IF(J15="ดีมาก",5,IF(J15="ดี",4,IF(J15="ปานกลาง",3,IF(J15="ต่ำ",2,IF(J15="ต่ำมาก",1,0)))))</f>
        <v>0</v>
      </c>
      <c r="M15">
        <f t="shared" si="4"/>
        <v>0</v>
      </c>
      <c r="N15" t="str">
        <f t="shared" si="3"/>
        <v>  </v>
      </c>
    </row>
    <row r="16" spans="1:14" ht="23.25">
      <c r="A16">
        <v>13</v>
      </c>
      <c r="B16" t="b">
        <f>'ป.1-3'!J16</f>
        <v>0</v>
      </c>
      <c r="C16">
        <f t="shared" si="0"/>
        <v>0</v>
      </c>
      <c r="D16" t="b">
        <f>'ป.1-3'!L16</f>
        <v>0</v>
      </c>
      <c r="E16">
        <f t="shared" si="1"/>
        <v>0</v>
      </c>
      <c r="F16" t="b">
        <f>'ป.1-3'!N16</f>
        <v>0</v>
      </c>
      <c r="G16">
        <f t="shared" si="2"/>
        <v>0</v>
      </c>
      <c r="H16" t="b">
        <f>'ป.1-3'!P16</f>
        <v>0</v>
      </c>
      <c r="I16">
        <f>IF(H16="ดีมาก",5,IF(H16="ดี",4,IF(H16="ปานกลาง",3,IF(H16="ต่ำ",2,IF(H16="ต่ำมาก",1,0)))))</f>
        <v>0</v>
      </c>
      <c r="J16" t="b">
        <f>'ป.1-3'!R16</f>
        <v>0</v>
      </c>
      <c r="K16">
        <f>IF(J16="ดีมาก",5,IF(J16="ดี",4,IF(J16="ปานกลาง",3,IF(J16="ต่ำ",2,IF(J16="ต่ำมาก",1,0)))))</f>
        <v>0</v>
      </c>
      <c r="M16">
        <f t="shared" si="4"/>
        <v>0</v>
      </c>
      <c r="N16" t="str">
        <f t="shared" si="3"/>
        <v>  </v>
      </c>
    </row>
    <row r="17" spans="1:14" ht="23.25">
      <c r="A17">
        <v>14</v>
      </c>
      <c r="B17" t="b">
        <f>'ป.1-3'!J17</f>
        <v>0</v>
      </c>
      <c r="C17">
        <f t="shared" si="0"/>
        <v>0</v>
      </c>
      <c r="D17" t="b">
        <f>'ป.1-3'!L17</f>
        <v>0</v>
      </c>
      <c r="E17">
        <f t="shared" si="1"/>
        <v>0</v>
      </c>
      <c r="F17" t="b">
        <f>'ป.1-3'!N17</f>
        <v>0</v>
      </c>
      <c r="G17">
        <f t="shared" si="2"/>
        <v>0</v>
      </c>
      <c r="H17" t="b">
        <f>'ป.1-3'!P17</f>
        <v>0</v>
      </c>
      <c r="I17">
        <f>IF(H17="ดีมาก",5,IF(H17="ดี",4,IF(H17="ปานกลาง",3,IF(H17="ต่ำ",2,IF(H17="ต่ำมาก",1,0)))))</f>
        <v>0</v>
      </c>
      <c r="J17" t="b">
        <f>'ป.1-3'!R17</f>
        <v>0</v>
      </c>
      <c r="K17">
        <f>IF(J17="ดีมาก",5,IF(J17="ดี",4,IF(J17="ปานกลาง",3,IF(J17="ต่ำ",2,IF(J17="ต่ำมาก",1,0)))))</f>
        <v>0</v>
      </c>
      <c r="M17">
        <f t="shared" si="4"/>
        <v>0</v>
      </c>
      <c r="N17" t="str">
        <f t="shared" si="3"/>
        <v>  </v>
      </c>
    </row>
    <row r="18" spans="1:14" ht="23.25">
      <c r="A18">
        <v>15</v>
      </c>
      <c r="B18" t="b">
        <f>'ป.1-3'!J18</f>
        <v>0</v>
      </c>
      <c r="C18">
        <f t="shared" si="0"/>
        <v>0</v>
      </c>
      <c r="D18" t="b">
        <f>'ป.1-3'!L18</f>
        <v>0</v>
      </c>
      <c r="E18">
        <f t="shared" si="1"/>
        <v>0</v>
      </c>
      <c r="F18" t="b">
        <f>'ป.1-3'!N18</f>
        <v>0</v>
      </c>
      <c r="G18">
        <f t="shared" si="2"/>
        <v>0</v>
      </c>
      <c r="H18" t="b">
        <f>'ป.1-3'!P18</f>
        <v>0</v>
      </c>
      <c r="I18">
        <f>IF(H18="ดีมาก",5,IF(H18="ดี",4,IF(H18="ปานกลาง",3,IF(H18="ต่ำ",2,IF(H18="ต่ำมาก",1,0)))))</f>
        <v>0</v>
      </c>
      <c r="J18" t="b">
        <f>'ป.1-3'!R18</f>
        <v>0</v>
      </c>
      <c r="K18">
        <f>IF(J18="ดีมาก",5,IF(J18="ดี",4,IF(J18="ปานกลาง",3,IF(J18="ต่ำ",2,IF(J18="ต่ำมาก",1,0)))))</f>
        <v>0</v>
      </c>
      <c r="M18">
        <f t="shared" si="4"/>
        <v>0</v>
      </c>
      <c r="N18" t="str">
        <f t="shared" si="3"/>
        <v>  </v>
      </c>
    </row>
    <row r="19" spans="1:14" ht="23.25">
      <c r="A19">
        <v>16</v>
      </c>
      <c r="B19" t="b">
        <f>'ป.1-3'!J19</f>
        <v>0</v>
      </c>
      <c r="C19">
        <f t="shared" si="0"/>
        <v>0</v>
      </c>
      <c r="D19" t="b">
        <f>'ป.1-3'!L19</f>
        <v>0</v>
      </c>
      <c r="E19">
        <f t="shared" si="1"/>
        <v>0</v>
      </c>
      <c r="F19" t="b">
        <f>'ป.1-3'!N19</f>
        <v>0</v>
      </c>
      <c r="G19">
        <f t="shared" si="2"/>
        <v>0</v>
      </c>
      <c r="H19" t="b">
        <f>'ป.1-3'!P19</f>
        <v>0</v>
      </c>
      <c r="I19">
        <f>IF(H19="ดีมาก",5,IF(H19="ดี",4,IF(H19="ปานกลาง",3,IF(H19="ต่ำ",2,IF(H19="ต่ำมาก",1,0)))))</f>
        <v>0</v>
      </c>
      <c r="J19" t="b">
        <f>'ป.1-3'!R19</f>
        <v>0</v>
      </c>
      <c r="K19">
        <f>IF(J19="ดีมาก",5,IF(J19="ดี",4,IF(J19="ปานกลาง",3,IF(J19="ต่ำ",2,IF(J19="ต่ำมาก",1,0)))))</f>
        <v>0</v>
      </c>
      <c r="M19">
        <f t="shared" si="4"/>
        <v>0</v>
      </c>
      <c r="N19" t="str">
        <f t="shared" si="3"/>
        <v>  </v>
      </c>
    </row>
    <row r="20" spans="1:14" ht="23.25">
      <c r="A20">
        <v>17</v>
      </c>
      <c r="B20" t="b">
        <f>'ป.1-3'!J20</f>
        <v>0</v>
      </c>
      <c r="C20">
        <f t="shared" si="0"/>
        <v>0</v>
      </c>
      <c r="D20" t="b">
        <f>'ป.1-3'!L20</f>
        <v>0</v>
      </c>
      <c r="E20">
        <f t="shared" si="1"/>
        <v>0</v>
      </c>
      <c r="F20" t="b">
        <f>'ป.1-3'!N20</f>
        <v>0</v>
      </c>
      <c r="G20">
        <f t="shared" si="2"/>
        <v>0</v>
      </c>
      <c r="H20" t="b">
        <f>'ป.1-3'!P20</f>
        <v>0</v>
      </c>
      <c r="I20">
        <f>IF(H20="ดีมาก",5,IF(H20="ดี",4,IF(H20="ปานกลาง",3,IF(H20="ต่ำ",2,IF(H20="ต่ำมาก",1,0)))))</f>
        <v>0</v>
      </c>
      <c r="J20" t="b">
        <f>'ป.1-3'!R20</f>
        <v>0</v>
      </c>
      <c r="K20">
        <f>IF(J20="ดีมาก",5,IF(J20="ดี",4,IF(J20="ปานกลาง",3,IF(J20="ต่ำ",2,IF(J20="ต่ำมาก",1,0)))))</f>
        <v>0</v>
      </c>
      <c r="M20">
        <f t="shared" si="4"/>
        <v>0</v>
      </c>
      <c r="N20" t="str">
        <f t="shared" si="3"/>
        <v>  </v>
      </c>
    </row>
    <row r="21" spans="1:14" ht="23.25">
      <c r="A21">
        <v>18</v>
      </c>
      <c r="B21" t="b">
        <f>'ป.1-3'!J21</f>
        <v>0</v>
      </c>
      <c r="C21">
        <f t="shared" si="0"/>
        <v>0</v>
      </c>
      <c r="D21" t="b">
        <f>'ป.1-3'!L21</f>
        <v>0</v>
      </c>
      <c r="E21">
        <f t="shared" si="1"/>
        <v>0</v>
      </c>
      <c r="F21" t="b">
        <f>'ป.1-3'!N21</f>
        <v>0</v>
      </c>
      <c r="G21">
        <f t="shared" si="2"/>
        <v>0</v>
      </c>
      <c r="H21" t="b">
        <f>'ป.1-3'!P21</f>
        <v>0</v>
      </c>
      <c r="I21">
        <f>IF(H21="ดีมาก",5,IF(H21="ดี",4,IF(H21="ปานกลาง",3,IF(H21="ต่ำ",2,IF(H21="ต่ำมาก",1,0)))))</f>
        <v>0</v>
      </c>
      <c r="J21" t="b">
        <f>'ป.1-3'!R21</f>
        <v>0</v>
      </c>
      <c r="K21">
        <f>IF(J21="ดีมาก",5,IF(J21="ดี",4,IF(J21="ปานกลาง",3,IF(J21="ต่ำ",2,IF(J21="ต่ำมาก",1,0)))))</f>
        <v>0</v>
      </c>
      <c r="M21">
        <f t="shared" si="4"/>
        <v>0</v>
      </c>
      <c r="N21" t="str">
        <f t="shared" si="3"/>
        <v>  </v>
      </c>
    </row>
    <row r="22" spans="1:14" ht="23.25">
      <c r="A22">
        <v>19</v>
      </c>
      <c r="B22" t="b">
        <f>'ป.1-3'!J22</f>
        <v>0</v>
      </c>
      <c r="C22">
        <f t="shared" si="0"/>
        <v>0</v>
      </c>
      <c r="D22" t="b">
        <f>'ป.1-3'!L22</f>
        <v>0</v>
      </c>
      <c r="E22">
        <f t="shared" si="1"/>
        <v>0</v>
      </c>
      <c r="F22" t="b">
        <f>'ป.1-3'!N22</f>
        <v>0</v>
      </c>
      <c r="G22">
        <f t="shared" si="2"/>
        <v>0</v>
      </c>
      <c r="H22" t="b">
        <f>'ป.1-3'!P22</f>
        <v>0</v>
      </c>
      <c r="I22">
        <f>IF(H22="ดีมาก",5,IF(H22="ดี",4,IF(H22="ปานกลาง",3,IF(H22="ต่ำ",2,IF(H22="ต่ำมาก",1,0)))))</f>
        <v>0</v>
      </c>
      <c r="J22" t="b">
        <f>'ป.1-3'!R22</f>
        <v>0</v>
      </c>
      <c r="K22">
        <f>IF(J22="ดีมาก",5,IF(J22="ดี",4,IF(J22="ปานกลาง",3,IF(J22="ต่ำ",2,IF(J22="ต่ำมาก",1,0)))))</f>
        <v>0</v>
      </c>
      <c r="M22">
        <f t="shared" si="4"/>
        <v>0</v>
      </c>
      <c r="N22" t="str">
        <f t="shared" si="3"/>
        <v>  </v>
      </c>
    </row>
    <row r="23" spans="1:14" ht="23.25">
      <c r="A23">
        <v>20</v>
      </c>
      <c r="B23" t="b">
        <f>'ป.1-3'!J23</f>
        <v>0</v>
      </c>
      <c r="C23">
        <f t="shared" si="0"/>
        <v>0</v>
      </c>
      <c r="D23" t="b">
        <f>'ป.1-3'!L23</f>
        <v>0</v>
      </c>
      <c r="E23">
        <f t="shared" si="1"/>
        <v>0</v>
      </c>
      <c r="F23" t="b">
        <f>'ป.1-3'!N23</f>
        <v>0</v>
      </c>
      <c r="G23">
        <f t="shared" si="2"/>
        <v>0</v>
      </c>
      <c r="H23" t="b">
        <f>'ป.1-3'!P23</f>
        <v>0</v>
      </c>
      <c r="I23">
        <f>IF(H23="ดีมาก",5,IF(H23="ดี",4,IF(H23="ปานกลาง",3,IF(H23="ต่ำ",2,IF(H23="ต่ำมาก",1,0)))))</f>
        <v>0</v>
      </c>
      <c r="J23" t="b">
        <f>'ป.1-3'!R23</f>
        <v>0</v>
      </c>
      <c r="K23">
        <f>IF(J23="ดีมาก",5,IF(J23="ดี",4,IF(J23="ปานกลาง",3,IF(J23="ต่ำ",2,IF(J23="ต่ำมาก",1,0)))))</f>
        <v>0</v>
      </c>
      <c r="M23">
        <f t="shared" si="4"/>
        <v>0</v>
      </c>
      <c r="N23" t="str">
        <f t="shared" si="3"/>
        <v>  </v>
      </c>
    </row>
    <row r="24" spans="1:14" ht="23.25">
      <c r="A24">
        <v>21</v>
      </c>
      <c r="B24" t="b">
        <f>'ป.1-3'!J24</f>
        <v>0</v>
      </c>
      <c r="C24">
        <f t="shared" si="0"/>
        <v>0</v>
      </c>
      <c r="D24" t="b">
        <f>'ป.1-3'!L24</f>
        <v>0</v>
      </c>
      <c r="E24">
        <f t="shared" si="1"/>
        <v>0</v>
      </c>
      <c r="F24" t="b">
        <f>'ป.1-3'!N24</f>
        <v>0</v>
      </c>
      <c r="G24">
        <f t="shared" si="2"/>
        <v>0</v>
      </c>
      <c r="H24" t="b">
        <f>'ป.1-3'!P24</f>
        <v>0</v>
      </c>
      <c r="I24">
        <f>IF(H24="ดีมาก",5,IF(H24="ดี",4,IF(H24="ปานกลาง",3,IF(H24="ต่ำ",2,IF(H24="ต่ำมาก",1,0)))))</f>
        <v>0</v>
      </c>
      <c r="J24" t="b">
        <f>'ป.1-3'!R24</f>
        <v>0</v>
      </c>
      <c r="K24">
        <f>IF(J24="ดีมาก",5,IF(J24="ดี",4,IF(J24="ปานกลาง",3,IF(J24="ต่ำ",2,IF(J24="ต่ำมาก",1,0)))))</f>
        <v>0</v>
      </c>
      <c r="M24">
        <f t="shared" si="4"/>
        <v>0</v>
      </c>
      <c r="N24" t="str">
        <f t="shared" si="3"/>
        <v>  </v>
      </c>
    </row>
    <row r="25" spans="1:14" ht="23.25">
      <c r="A25">
        <v>22</v>
      </c>
      <c r="B25" t="b">
        <f>'ป.1-3'!J25</f>
        <v>0</v>
      </c>
      <c r="C25">
        <f t="shared" si="0"/>
        <v>0</v>
      </c>
      <c r="D25" t="b">
        <f>'ป.1-3'!L25</f>
        <v>0</v>
      </c>
      <c r="E25">
        <f t="shared" si="1"/>
        <v>0</v>
      </c>
      <c r="F25" t="b">
        <f>'ป.1-3'!N25</f>
        <v>0</v>
      </c>
      <c r="G25">
        <f t="shared" si="2"/>
        <v>0</v>
      </c>
      <c r="H25" t="b">
        <f>'ป.1-3'!P25</f>
        <v>0</v>
      </c>
      <c r="I25">
        <f>IF(H25="ดีมาก",5,IF(H25="ดี",4,IF(H25="ปานกลาง",3,IF(H25="ต่ำ",2,IF(H25="ต่ำมาก",1,0)))))</f>
        <v>0</v>
      </c>
      <c r="J25" t="b">
        <f>'ป.1-3'!R25</f>
        <v>0</v>
      </c>
      <c r="K25">
        <f>IF(J25="ดีมาก",5,IF(J25="ดี",4,IF(J25="ปานกลาง",3,IF(J25="ต่ำ",2,IF(J25="ต่ำมาก",1,0)))))</f>
        <v>0</v>
      </c>
      <c r="M25">
        <f t="shared" si="4"/>
        <v>0</v>
      </c>
      <c r="N25" t="str">
        <f t="shared" si="3"/>
        <v>  </v>
      </c>
    </row>
    <row r="26" spans="1:14" ht="23.25">
      <c r="A26">
        <v>23</v>
      </c>
      <c r="B26" t="b">
        <f>'ป.1-3'!J26</f>
        <v>0</v>
      </c>
      <c r="C26">
        <f t="shared" si="0"/>
        <v>0</v>
      </c>
      <c r="D26" t="b">
        <f>'ป.1-3'!L26</f>
        <v>0</v>
      </c>
      <c r="E26">
        <f t="shared" si="1"/>
        <v>0</v>
      </c>
      <c r="F26" t="b">
        <f>'ป.1-3'!N26</f>
        <v>0</v>
      </c>
      <c r="G26">
        <f t="shared" si="2"/>
        <v>0</v>
      </c>
      <c r="H26" t="b">
        <f>'ป.1-3'!P26</f>
        <v>0</v>
      </c>
      <c r="I26">
        <f>IF(H26="ดีมาก",5,IF(H26="ดี",4,IF(H26="ปานกลาง",3,IF(H26="ต่ำ",2,IF(H26="ต่ำมาก",1,0)))))</f>
        <v>0</v>
      </c>
      <c r="J26" t="b">
        <f>'ป.1-3'!R26</f>
        <v>0</v>
      </c>
      <c r="K26">
        <f>IF(J26="ดีมาก",5,IF(J26="ดี",4,IF(J26="ปานกลาง",3,IF(J26="ต่ำ",2,IF(J26="ต่ำมาก",1,0)))))</f>
        <v>0</v>
      </c>
      <c r="M26">
        <f t="shared" si="4"/>
        <v>0</v>
      </c>
      <c r="N26" t="str">
        <f t="shared" si="3"/>
        <v>  </v>
      </c>
    </row>
    <row r="27" spans="1:14" ht="23.25">
      <c r="A27">
        <v>24</v>
      </c>
      <c r="B27" t="b">
        <f>'ป.1-3'!J27</f>
        <v>0</v>
      </c>
      <c r="C27">
        <f t="shared" si="0"/>
        <v>0</v>
      </c>
      <c r="D27" t="b">
        <f>'ป.1-3'!L27</f>
        <v>0</v>
      </c>
      <c r="E27">
        <f t="shared" si="1"/>
        <v>0</v>
      </c>
      <c r="F27" t="b">
        <f>'ป.1-3'!N27</f>
        <v>0</v>
      </c>
      <c r="G27">
        <f t="shared" si="2"/>
        <v>0</v>
      </c>
      <c r="H27" t="b">
        <f>'ป.1-3'!P27</f>
        <v>0</v>
      </c>
      <c r="I27">
        <f>IF(H27="ดีมาก",5,IF(H27="ดี",4,IF(H27="ปานกลาง",3,IF(H27="ต่ำ",2,IF(H27="ต่ำมาก",1,0)))))</f>
        <v>0</v>
      </c>
      <c r="J27" t="b">
        <f>'ป.1-3'!R27</f>
        <v>0</v>
      </c>
      <c r="K27">
        <f>IF(J27="ดีมาก",5,IF(J27="ดี",4,IF(J27="ปานกลาง",3,IF(J27="ต่ำ",2,IF(J27="ต่ำมาก",1,0)))))</f>
        <v>0</v>
      </c>
      <c r="M27">
        <f t="shared" si="4"/>
        <v>0</v>
      </c>
      <c r="N27" t="str">
        <f t="shared" si="3"/>
        <v>  </v>
      </c>
    </row>
    <row r="28" spans="1:14" ht="23.25">
      <c r="A28">
        <v>25</v>
      </c>
      <c r="B28" t="b">
        <f>'ป.1-3'!J28</f>
        <v>0</v>
      </c>
      <c r="C28">
        <f t="shared" si="0"/>
        <v>0</v>
      </c>
      <c r="D28" t="b">
        <f>'ป.1-3'!L28</f>
        <v>0</v>
      </c>
      <c r="E28">
        <f t="shared" si="1"/>
        <v>0</v>
      </c>
      <c r="F28" t="b">
        <f>'ป.1-3'!N28</f>
        <v>0</v>
      </c>
      <c r="G28">
        <f t="shared" si="2"/>
        <v>0</v>
      </c>
      <c r="H28" t="b">
        <f>'ป.1-3'!P28</f>
        <v>0</v>
      </c>
      <c r="I28">
        <f>IF(H28="ดีมาก",5,IF(H28="ดี",4,IF(H28="ปานกลาง",3,IF(H28="ต่ำ",2,IF(H28="ต่ำมาก",1,0)))))</f>
        <v>0</v>
      </c>
      <c r="J28" t="b">
        <f>'ป.1-3'!R28</f>
        <v>0</v>
      </c>
      <c r="K28">
        <f>IF(J28="ดีมาก",5,IF(J28="ดี",4,IF(J28="ปานกลาง",3,IF(J28="ต่ำ",2,IF(J28="ต่ำมาก",1,0)))))</f>
        <v>0</v>
      </c>
      <c r="M28">
        <f t="shared" si="4"/>
        <v>0</v>
      </c>
      <c r="N28" t="str">
        <f t="shared" si="3"/>
        <v>  </v>
      </c>
    </row>
    <row r="29" spans="1:14" ht="23.25">
      <c r="A29">
        <v>25</v>
      </c>
      <c r="B29" t="b">
        <f>'ป.1-3'!J29</f>
        <v>0</v>
      </c>
      <c r="C29">
        <f t="shared" si="0"/>
        <v>0</v>
      </c>
      <c r="D29" t="b">
        <f>'ป.1-3'!L29</f>
        <v>0</v>
      </c>
      <c r="E29">
        <f t="shared" si="1"/>
        <v>0</v>
      </c>
      <c r="F29" t="b">
        <f>'ป.1-3'!N29</f>
        <v>0</v>
      </c>
      <c r="G29">
        <f t="shared" si="2"/>
        <v>0</v>
      </c>
      <c r="H29" t="b">
        <f>'ป.1-3'!P29</f>
        <v>0</v>
      </c>
      <c r="I29">
        <f>IF(H29="ดีมาก",5,IF(H29="ดี",4,IF(H29="ปานกลาง",3,IF(H29="ต่ำ",2,IF(H29="ต่ำมาก",1,0)))))</f>
        <v>0</v>
      </c>
      <c r="J29" t="b">
        <f>'ป.1-3'!R29</f>
        <v>0</v>
      </c>
      <c r="K29">
        <f>IF(J29="ดีมาก",5,IF(J29="ดี",4,IF(J29="ปานกลาง",3,IF(J29="ต่ำ",2,IF(J29="ต่ำมาก",1,0)))))</f>
        <v>0</v>
      </c>
      <c r="M29">
        <f t="shared" si="4"/>
        <v>0</v>
      </c>
      <c r="N29" t="str">
        <f t="shared" si="3"/>
        <v>  </v>
      </c>
    </row>
    <row r="30" spans="1:14" ht="23.25">
      <c r="A30">
        <v>25</v>
      </c>
      <c r="B30" t="b">
        <f>'ป.1-3'!J30</f>
        <v>0</v>
      </c>
      <c r="C30">
        <f t="shared" si="0"/>
        <v>0</v>
      </c>
      <c r="D30" t="b">
        <f>'ป.1-3'!L30</f>
        <v>0</v>
      </c>
      <c r="E30">
        <f t="shared" si="1"/>
        <v>0</v>
      </c>
      <c r="F30" t="b">
        <f>'ป.1-3'!N30</f>
        <v>0</v>
      </c>
      <c r="G30">
        <f t="shared" si="2"/>
        <v>0</v>
      </c>
      <c r="H30" t="b">
        <f>'ป.1-3'!P30</f>
        <v>0</v>
      </c>
      <c r="I30">
        <f>IF(H30="ดีมาก",5,IF(H30="ดี",4,IF(H30="ปานกลาง",3,IF(H30="ต่ำ",2,IF(H30="ต่ำมาก",1,0)))))</f>
        <v>0</v>
      </c>
      <c r="J30" t="b">
        <f>'ป.1-3'!R30</f>
        <v>0</v>
      </c>
      <c r="K30">
        <f>IF(J30="ดีมาก",5,IF(J30="ดี",4,IF(J30="ปานกลาง",3,IF(J30="ต่ำ",2,IF(J30="ต่ำมาก",1,0)))))</f>
        <v>0</v>
      </c>
      <c r="M30">
        <f t="shared" si="4"/>
        <v>0</v>
      </c>
      <c r="N30" t="str">
        <f t="shared" si="3"/>
        <v>  </v>
      </c>
    </row>
    <row r="31" spans="1:14" ht="23.25">
      <c r="A31">
        <v>25</v>
      </c>
      <c r="B31" t="b">
        <f>'ป.1-3'!J31</f>
        <v>0</v>
      </c>
      <c r="C31">
        <f t="shared" si="0"/>
        <v>0</v>
      </c>
      <c r="D31" t="b">
        <f>'ป.1-3'!L31</f>
        <v>0</v>
      </c>
      <c r="E31">
        <f t="shared" si="1"/>
        <v>0</v>
      </c>
      <c r="F31" t="b">
        <f>'ป.1-3'!N31</f>
        <v>0</v>
      </c>
      <c r="G31">
        <f t="shared" si="2"/>
        <v>0</v>
      </c>
      <c r="H31" t="b">
        <f>'ป.1-3'!P31</f>
        <v>0</v>
      </c>
      <c r="I31">
        <f>IF(H31="ดีมาก",5,IF(H31="ดี",4,IF(H31="ปานกลาง",3,IF(H31="ต่ำ",2,IF(H31="ต่ำมาก",1,0)))))</f>
        <v>0</v>
      </c>
      <c r="J31" t="b">
        <f>'ป.1-3'!R31</f>
        <v>0</v>
      </c>
      <c r="K31">
        <f>IF(J31="ดีมาก",5,IF(J31="ดี",4,IF(J31="ปานกลาง",3,IF(J31="ต่ำ",2,IF(J31="ต่ำมาก",1,0)))))</f>
        <v>0</v>
      </c>
      <c r="M31">
        <f t="shared" si="4"/>
        <v>0</v>
      </c>
      <c r="N31" t="str">
        <f t="shared" si="3"/>
        <v>  </v>
      </c>
    </row>
    <row r="32" spans="1:14" ht="23.25">
      <c r="A32">
        <v>25</v>
      </c>
      <c r="B32" t="b">
        <f>'ป.1-3'!J32</f>
        <v>0</v>
      </c>
      <c r="C32">
        <f t="shared" si="0"/>
        <v>0</v>
      </c>
      <c r="D32" t="b">
        <f>'ป.1-3'!L32</f>
        <v>0</v>
      </c>
      <c r="E32">
        <f t="shared" si="1"/>
        <v>0</v>
      </c>
      <c r="F32" t="b">
        <f>'ป.1-3'!N32</f>
        <v>0</v>
      </c>
      <c r="G32">
        <f t="shared" si="2"/>
        <v>0</v>
      </c>
      <c r="H32" t="b">
        <f>'ป.1-3'!P32</f>
        <v>0</v>
      </c>
      <c r="I32">
        <f>IF(H32="ดีมาก",5,IF(H32="ดี",4,IF(H32="ปานกลาง",3,IF(H32="ต่ำ",2,IF(H32="ต่ำมาก",1,0)))))</f>
        <v>0</v>
      </c>
      <c r="J32" t="b">
        <f>'ป.1-3'!R32</f>
        <v>0</v>
      </c>
      <c r="K32">
        <f>IF(J32="ดีมาก",5,IF(J32="ดี",4,IF(J32="ปานกลาง",3,IF(J32="ต่ำ",2,IF(J32="ต่ำมาก",1,0)))))</f>
        <v>0</v>
      </c>
      <c r="M32">
        <f t="shared" si="4"/>
        <v>0</v>
      </c>
      <c r="N32" t="str">
        <f t="shared" si="3"/>
        <v>  </v>
      </c>
    </row>
    <row r="33" spans="1:14" ht="23.25">
      <c r="A33">
        <v>25</v>
      </c>
      <c r="B33" t="b">
        <f>'ป.1-3'!J33</f>
        <v>0</v>
      </c>
      <c r="C33">
        <f t="shared" si="0"/>
        <v>0</v>
      </c>
      <c r="D33" t="b">
        <f>'ป.1-3'!L33</f>
        <v>0</v>
      </c>
      <c r="E33">
        <f t="shared" si="1"/>
        <v>0</v>
      </c>
      <c r="F33" t="b">
        <f>'ป.1-3'!N33</f>
        <v>0</v>
      </c>
      <c r="G33">
        <f t="shared" si="2"/>
        <v>0</v>
      </c>
      <c r="H33" t="b">
        <f>'ป.1-3'!P33</f>
        <v>0</v>
      </c>
      <c r="I33">
        <f>IF(H33="ดีมาก",5,IF(H33="ดี",4,IF(H33="ปานกลาง",3,IF(H33="ต่ำ",2,IF(H33="ต่ำมาก",1,0)))))</f>
        <v>0</v>
      </c>
      <c r="J33" t="b">
        <f>'ป.1-3'!R33</f>
        <v>0</v>
      </c>
      <c r="K33">
        <f>IF(J33="ดีมาก",5,IF(J33="ดี",4,IF(J33="ปานกลาง",3,IF(J33="ต่ำ",2,IF(J33="ต่ำมาก",1,0)))))</f>
        <v>0</v>
      </c>
      <c r="M33">
        <f t="shared" si="4"/>
        <v>0</v>
      </c>
      <c r="N33" t="str">
        <f t="shared" si="3"/>
        <v>  </v>
      </c>
    </row>
    <row r="34" spans="3:14" ht="23.25">
      <c r="C34">
        <f>(SUM(C4:C33))/(COUNTIF(C4:C33,"&gt;0"))</f>
        <v>5</v>
      </c>
      <c r="D34" t="str">
        <f>IF(C34&lt;1.49,"ต่ำมาก",IF(C34&lt;2.49,"ต่ำ",IF(C34&lt;3.49,"ปานกลาง",IF(C34&lt;4.49,"ดี","ดีมาก"))))</f>
        <v>ดีมาก</v>
      </c>
      <c r="E34">
        <f>(SUM(E4:E33))/(COUNTIF(E4:E33,"&gt;0"))</f>
        <v>1</v>
      </c>
      <c r="F34" t="str">
        <f>IF(E34&lt;1.49,"ต่ำมาก",IF(E34&lt;2.49,"ต่ำ",IF(E34&lt;3.49,"ปานกลาง",IF(E34&lt;4.49,"ดี","ดีมาก"))))</f>
        <v>ต่ำมาก</v>
      </c>
      <c r="G34">
        <f>(SUM(G4:G33))/(COUNTIF(G4:G33,"&gt;0"))</f>
        <v>3</v>
      </c>
      <c r="H34" t="str">
        <f>IF(G34&lt;1.49,"ต่ำมาก",IF(G34&lt;2.49,"ต่ำ",IF(G34&lt;3.49,"ปานกลาง",IF(G34&lt;4.49,"ดี","ดีมาก"))))</f>
        <v>ปานกลาง</v>
      </c>
      <c r="I34">
        <f>(SUM(I4:I33))/(COUNTIF(I4:I33,"&gt;0"))</f>
        <v>5</v>
      </c>
      <c r="J34" t="str">
        <f>IF(I34&lt;1.49,"ต่ำมาก",IF(I34&lt;2.49,"ต่ำ",IF(I34&lt;3.49,"ปานกลาง",IF(I34&lt;4.49,"ดี","ดีมาก"))))</f>
        <v>ดีมาก</v>
      </c>
      <c r="K34">
        <f>AVERAGE(I34,C34,E34,G34)</f>
        <v>3.5</v>
      </c>
      <c r="L34" t="str">
        <f>IF(K34&lt;1.49,"ต่ำมาก",IF(K34&lt;2.49,"ต่ำ",IF(K34&lt;3.49,"ปานกลาง",IF(K34&lt;4.49,"ดี","ดีมาก"))))</f>
        <v>ดี</v>
      </c>
      <c r="M34">
        <f>AVERAGE(I34,C34,E34,G34,K34)</f>
        <v>3.5</v>
      </c>
      <c r="N34" t="str">
        <f t="shared" si="3"/>
        <v>ดี</v>
      </c>
    </row>
  </sheetData>
  <mergeCells count="5"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หลุมข้าว</dc:creator>
  <cp:keywords/>
  <dc:description/>
  <cp:lastModifiedBy>CasperX</cp:lastModifiedBy>
  <dcterms:created xsi:type="dcterms:W3CDTF">2011-12-07T03:52:32Z</dcterms:created>
  <dcterms:modified xsi:type="dcterms:W3CDTF">2011-12-18T14:01:38Z</dcterms:modified>
  <cp:category/>
  <cp:version/>
  <cp:contentType/>
  <cp:contentStatus/>
</cp:coreProperties>
</file>